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75" windowHeight="8190" activeTab="0"/>
  </bookViews>
  <sheets>
    <sheet name="04-ka-szakir halok" sheetId="1" r:id="rId1"/>
  </sheets>
  <definedNames>
    <definedName name="_xlnm.Print_Area" localSheetId="0">'04-ka-szakir halok'!$A$68:$AA$113</definedName>
  </definedNames>
  <calcPr fullCalcOnLoad="1"/>
</workbook>
</file>

<file path=xl/sharedStrings.xml><?xml version="1.0" encoding="utf-8"?>
<sst xmlns="http://schemas.openxmlformats.org/spreadsheetml/2006/main" count="373" uniqueCount="245">
  <si>
    <t>A Kémia alapszak törzsrészének tantervi hálója a szakdolgozattal</t>
  </si>
  <si>
    <t>A tanegység/tanulmányi egység helye az ajánlott tantervben</t>
  </si>
  <si>
    <t>A tantárgy, ill. kurzus</t>
  </si>
  <si>
    <t>Értékelés</t>
  </si>
  <si>
    <t>Modul/blokk</t>
  </si>
  <si>
    <t>Közelebbi tantervi egység</t>
  </si>
  <si>
    <t>neve</t>
  </si>
  <si>
    <t>kódja</t>
  </si>
  <si>
    <t>Kr.</t>
  </si>
  <si>
    <t>Vi</t>
  </si>
  <si>
    <t>Gy</t>
  </si>
  <si>
    <t>Tárgyfelelős</t>
  </si>
  <si>
    <t>(Kötelező)</t>
  </si>
  <si>
    <t>Matematika</t>
  </si>
  <si>
    <t>Bevezető matematika kémikusoknak</t>
  </si>
  <si>
    <t>KAMAT1</t>
  </si>
  <si>
    <t>Turányi Tamás</t>
  </si>
  <si>
    <t>temészet-</t>
  </si>
  <si>
    <t>Bevezető matematika kémikusoknak gyak.</t>
  </si>
  <si>
    <t>KAMAT2</t>
  </si>
  <si>
    <t>tudományi</t>
  </si>
  <si>
    <t>(+ gazdasági,</t>
  </si>
  <si>
    <t>Fizika</t>
  </si>
  <si>
    <t>Fizika (1)</t>
  </si>
  <si>
    <t>KAFIZ1</t>
  </si>
  <si>
    <t>Kürti Jenő</t>
  </si>
  <si>
    <t>minőségügyi,</t>
  </si>
  <si>
    <t>Fizikai alapmérések labor</t>
  </si>
  <si>
    <t>KAFIZ2</t>
  </si>
  <si>
    <t>Süvegh Károly</t>
  </si>
  <si>
    <t xml:space="preserve">környezetügyi, </t>
  </si>
  <si>
    <t>EU) ismeretek</t>
  </si>
  <si>
    <t>Számítástechnika</t>
  </si>
  <si>
    <t>Kémiai számítástechnika labor</t>
  </si>
  <si>
    <t>KAINF1</t>
  </si>
  <si>
    <t>Baranyai András</t>
  </si>
  <si>
    <t>(14-24 kredit)</t>
  </si>
  <si>
    <t xml:space="preserve">Általános gazdasági, </t>
  </si>
  <si>
    <t>Gazdaság  és menedzsment</t>
  </si>
  <si>
    <t xml:space="preserve">A TTK </t>
  </si>
  <si>
    <t>(a Fizika és a Kémia</t>
  </si>
  <si>
    <t>menedzsment, minőség-</t>
  </si>
  <si>
    <t>Minőségügyi ismeretek</t>
  </si>
  <si>
    <t>alapszak közös része)</t>
  </si>
  <si>
    <t>Környezetügyi ismeretek</t>
  </si>
  <si>
    <t>A Környezetkémia lefedi ezt a témakört</t>
  </si>
  <si>
    <t>EU ismeretek</t>
  </si>
  <si>
    <t>KX1</t>
  </si>
  <si>
    <t>Általános kémia</t>
  </si>
  <si>
    <t>KA1AL1</t>
  </si>
  <si>
    <t>Fogarasi Géza</t>
  </si>
  <si>
    <t>szakmai anyag</t>
  </si>
  <si>
    <t>Általános kémia labor</t>
  </si>
  <si>
    <t>KA1AL2</t>
  </si>
  <si>
    <t>Szepes László</t>
  </si>
  <si>
    <t>szakterületenként</t>
  </si>
  <si>
    <t>KX2</t>
  </si>
  <si>
    <t>Fizikai kémia</t>
  </si>
  <si>
    <t>Fizikai kémia (1)</t>
  </si>
  <si>
    <t>KA2FZ1</t>
  </si>
  <si>
    <t>Inzelt György</t>
  </si>
  <si>
    <t>(törzsanyag)</t>
  </si>
  <si>
    <t>Fizikai kémia (1) gyak.</t>
  </si>
  <si>
    <t>KA2FZ2</t>
  </si>
  <si>
    <t>@</t>
  </si>
  <si>
    <t>(82-92 kredit)</t>
  </si>
  <si>
    <t>Fizikai kémia (2)</t>
  </si>
  <si>
    <t>KA2FZ3</t>
  </si>
  <si>
    <t>Keszei Ernő</t>
  </si>
  <si>
    <t>elméleti kémia</t>
  </si>
  <si>
    <t>Fizikai kémia (2) gyak.</t>
  </si>
  <si>
    <t>KA2FZ4</t>
  </si>
  <si>
    <t>magkémia</t>
  </si>
  <si>
    <t>Fizikai kémia labor (1)</t>
  </si>
  <si>
    <t>KA2FZ5</t>
  </si>
  <si>
    <t>Láng Győző</t>
  </si>
  <si>
    <t>kolloidika</t>
  </si>
  <si>
    <t>Elméleti kémia</t>
  </si>
  <si>
    <t>Elméleti kémia (1)</t>
  </si>
  <si>
    <t>KA2LM1</t>
  </si>
  <si>
    <t>Szalay Péter</t>
  </si>
  <si>
    <t>Magkémia</t>
  </si>
  <si>
    <t>A magkémia alapjai</t>
  </si>
  <si>
    <t>KA2MG1</t>
  </si>
  <si>
    <t>Nagy Sándor</t>
  </si>
  <si>
    <t xml:space="preserve">Kolloidika </t>
  </si>
  <si>
    <t>Kolloidika és felületkémia</t>
  </si>
  <si>
    <t>KA2KL1</t>
  </si>
  <si>
    <t>Nagy Miklós</t>
  </si>
  <si>
    <t>Kolloidika labor (A)</t>
  </si>
  <si>
    <t>KA2KL2</t>
  </si>
  <si>
    <t>Kiss Éva</t>
  </si>
  <si>
    <t>KX3</t>
  </si>
  <si>
    <t>Szervetlen kémia</t>
  </si>
  <si>
    <t>Szervetlen kémia (1)</t>
  </si>
  <si>
    <t>KA3EN1</t>
  </si>
  <si>
    <t>Rohonczy János</t>
  </si>
  <si>
    <t>Szervetlen kémia (2)</t>
  </si>
  <si>
    <t>KA3EN2</t>
  </si>
  <si>
    <t>Szervetlen kémia labor</t>
  </si>
  <si>
    <t>KA3EN3</t>
  </si>
  <si>
    <t>Kotschy András</t>
  </si>
  <si>
    <t>KX4</t>
  </si>
  <si>
    <t>Szerves kémia</t>
  </si>
  <si>
    <t>Szerves kémia (1)</t>
  </si>
  <si>
    <t>KA4ES1</t>
  </si>
  <si>
    <t>Jalsovszky István</t>
  </si>
  <si>
    <t>Szerves kémia (2)</t>
  </si>
  <si>
    <t>KA4ES2</t>
  </si>
  <si>
    <t>Rábai József</t>
  </si>
  <si>
    <t>biomolekuláris kémia</t>
  </si>
  <si>
    <t>Szerves kémia labor (1)</t>
  </si>
  <si>
    <t>KA4ES3</t>
  </si>
  <si>
    <t>Szabó Dénes</t>
  </si>
  <si>
    <t>Szerves kémia labor (2A)</t>
  </si>
  <si>
    <t>KA4ES4</t>
  </si>
  <si>
    <t>Majer Zsuzsanna</t>
  </si>
  <si>
    <t>(folytatás)</t>
  </si>
  <si>
    <t>Biomolekuláris kémia</t>
  </si>
  <si>
    <t>Biológiai kémia</t>
  </si>
  <si>
    <t>KA4BK1</t>
  </si>
  <si>
    <t>Perczel András</t>
  </si>
  <si>
    <t>KX5</t>
  </si>
  <si>
    <t>Analitikai kémia</t>
  </si>
  <si>
    <t>KA5AN1</t>
  </si>
  <si>
    <t>Orbán Miklós</t>
  </si>
  <si>
    <t>Analitikai kémia labor</t>
  </si>
  <si>
    <t>KA5AN2</t>
  </si>
  <si>
    <t>Barczáné Buvári Ágnes</t>
  </si>
  <si>
    <t>Műszeres analitika</t>
  </si>
  <si>
    <t>KA5AN3</t>
  </si>
  <si>
    <t>Záray Gyula</t>
  </si>
  <si>
    <t>Műszeres analitika labor (1)</t>
  </si>
  <si>
    <t>KA5AN4</t>
  </si>
  <si>
    <t>Varga Imre</t>
  </si>
  <si>
    <t>KX6</t>
  </si>
  <si>
    <t>Biztonságtechnika</t>
  </si>
  <si>
    <t>Kémiai biztonságtechnika</t>
  </si>
  <si>
    <t>KA6BZ1</t>
  </si>
  <si>
    <t>Alkalmazott kémia</t>
  </si>
  <si>
    <t>Környezetkémia</t>
  </si>
  <si>
    <t>KA6KR1</t>
  </si>
  <si>
    <t>Salma Imre</t>
  </si>
  <si>
    <t>kémiai technológia</t>
  </si>
  <si>
    <t>Kémiai technológia</t>
  </si>
  <si>
    <t>KA6TC1</t>
  </si>
  <si>
    <t>Horváth István Tamás</t>
  </si>
  <si>
    <t>környezetkémia</t>
  </si>
  <si>
    <t>Üzemlátogatás (1)</t>
  </si>
  <si>
    <t>KA6ZM1</t>
  </si>
  <si>
    <t>anyagtudomány</t>
  </si>
  <si>
    <t>Kémiai technológia labor</t>
  </si>
  <si>
    <t>KA6TC2</t>
  </si>
  <si>
    <t>Üzemlátogatás (2)</t>
  </si>
  <si>
    <t>KA6ZM2</t>
  </si>
  <si>
    <t>Anyagtudomány</t>
  </si>
  <si>
    <t>Kémiai anyagtudomány (A)</t>
  </si>
  <si>
    <t>KA6NY1</t>
  </si>
  <si>
    <t>Sinkó Katalin</t>
  </si>
  <si>
    <t>Szakdolgozat</t>
  </si>
  <si>
    <t>KASZAK</t>
  </si>
  <si>
    <t>Szaklaboratórium</t>
  </si>
  <si>
    <t>Szaklaboratóriumi gyakorlat</t>
  </si>
  <si>
    <t>x</t>
  </si>
  <si>
    <t>KTCS tanszékvezetők</t>
  </si>
  <si>
    <t>(10 kredit)</t>
  </si>
  <si>
    <t>Diplomamunka készítése</t>
  </si>
  <si>
    <t>Záróvizsga</t>
  </si>
  <si>
    <t>Nyelvvizsga</t>
  </si>
  <si>
    <t>Kötelező tárgyak kreditértéke fajtánként (elmélet + tantermi gyakorlat + laborgyakorlat)</t>
  </si>
  <si>
    <t>Közös</t>
  </si>
  <si>
    <t>Laborkredit a szaklabor nélkül (≥40):</t>
  </si>
  <si>
    <t>valamint félévenként összesítve</t>
  </si>
  <si>
    <t>képzés</t>
  </si>
  <si>
    <t>Szakmai differenciálódásra fennmaradó kreditek száma (-3-nál kevesebb nem lehet)</t>
  </si>
  <si>
    <t>Kötelező előadások heti száma a félévben</t>
  </si>
  <si>
    <t>+ny+z</t>
  </si>
  <si>
    <t>Kötelező tantermi gyakorlatok heti száma a félévben</t>
  </si>
  <si>
    <t>Kötelező laboratóriumi gyakorlatok heti száma a félévben</t>
  </si>
  <si>
    <t>Összes</t>
  </si>
  <si>
    <t>Megjegyzés:</t>
  </si>
  <si>
    <t>A cellaszürkítés tárgyfelvételi lehetőséget jelez. Beszürkített sáv esetén egy konkrét félévhez rendelt kreditérték csak számszaki okokból szerepel ott, tehát nem korlátozza a hallgató döntési jogát.</t>
  </si>
  <si>
    <t>≥</t>
  </si>
  <si>
    <t>Összes gyűjtendő kredit:</t>
  </si>
  <si>
    <t>régi kódja</t>
  </si>
  <si>
    <t>új kódja</t>
  </si>
  <si>
    <t>Differenciált</t>
  </si>
  <si>
    <t>Kötelező tárgy</t>
  </si>
  <si>
    <t>Évfolyamdolgozat</t>
  </si>
  <si>
    <t>KVIROD</t>
  </si>
  <si>
    <t>kv1n8iro</t>
  </si>
  <si>
    <t>Homonnay Zoltán</t>
  </si>
  <si>
    <t>Szerves kémia labor (2K)</t>
  </si>
  <si>
    <t>KK4ES4</t>
  </si>
  <si>
    <t>kv1n4esx</t>
  </si>
  <si>
    <t>Ezek egyszerre is felvehetők az alaptárggyal (A).</t>
  </si>
  <si>
    <t>Kémiai anyagtudomány (K)</t>
  </si>
  <si>
    <t>KK6NY1</t>
  </si>
  <si>
    <t>kv1n1nyx</t>
  </si>
  <si>
    <t>Ilyenkor egy tárgyként tekintendő a kettő (V).</t>
  </si>
  <si>
    <t>Kolloidika labor (K)</t>
  </si>
  <si>
    <t>KK2KL2</t>
  </si>
  <si>
    <t>kv1n4klx</t>
  </si>
  <si>
    <t>l. külön táblázatban</t>
  </si>
  <si>
    <t xml:space="preserve">Szab. vál. </t>
  </si>
  <si>
    <t>Az ELTE Karai</t>
  </si>
  <si>
    <t>A félév során kötelezően gyűjtendő szakirányú kreditek száma</t>
  </si>
  <si>
    <t>Max:</t>
  </si>
  <si>
    <t>Választható tárgyakra fennmaradó kreditek száma (-3 alá nem csökkenhet)</t>
  </si>
  <si>
    <t>A szakon összesen gyűjtött kredit (180)</t>
  </si>
  <si>
    <t>A választható tárgyakra vonatkozó megszorításokat lásd a Vegyész szakirány szerkezetét szemléltető folyamatábrán, ill. blokkdiagramon is.</t>
  </si>
  <si>
    <t>Az "X" szaknak átadandó kreditek</t>
  </si>
  <si>
    <t xml:space="preserve">Az "X" szakterület </t>
  </si>
  <si>
    <t>Pedagógia és pszichológia</t>
  </si>
  <si>
    <t xml:space="preserve">A PPK </t>
  </si>
  <si>
    <t>vagy több</t>
  </si>
  <si>
    <t>Kötelezően választható TTK-s tárgy</t>
  </si>
  <si>
    <t>Szabadon választható TTK-s tárgyak</t>
  </si>
  <si>
    <t>A TTK</t>
  </si>
  <si>
    <r>
      <t xml:space="preserve">       Szakfelelős: </t>
    </r>
    <r>
      <rPr>
        <b/>
        <i/>
        <sz val="12"/>
        <rFont val="Times New Roman"/>
        <family val="1"/>
      </rPr>
      <t>Inzelt György</t>
    </r>
  </si>
  <si>
    <r>
      <t>Szemeszter</t>
    </r>
    <r>
      <rPr>
        <sz val="10"/>
        <rFont val="Times New Roman"/>
        <family val="1"/>
      </rPr>
      <t xml:space="preserve"> (alatta elmélet, tantermi gyakorlat, ill. labor heti óraszáma)</t>
    </r>
  </si>
  <si>
    <r>
      <t xml:space="preserve">KXMAT </t>
    </r>
    <r>
      <rPr>
        <b/>
        <sz val="10"/>
        <rFont val="Times New Roman"/>
        <family val="1"/>
      </rPr>
      <t>Matematika</t>
    </r>
  </si>
  <si>
    <r>
      <t xml:space="preserve">KXFIZ     </t>
    </r>
    <r>
      <rPr>
        <b/>
        <sz val="10"/>
        <rFont val="Times New Roman"/>
        <family val="1"/>
      </rPr>
      <t>Fizika</t>
    </r>
  </si>
  <si>
    <r>
      <t xml:space="preserve">KXINF  </t>
    </r>
    <r>
      <rPr>
        <b/>
        <sz val="10"/>
        <rFont val="Times New Roman"/>
        <family val="1"/>
      </rPr>
      <t>Informatika</t>
    </r>
  </si>
  <si>
    <r>
      <t xml:space="preserve">KXBIO  </t>
    </r>
    <r>
      <rPr>
        <b/>
        <sz val="10"/>
        <rFont val="Times New Roman"/>
        <family val="1"/>
      </rPr>
      <t>Biológia</t>
    </r>
  </si>
  <si>
    <r>
      <t xml:space="preserve">KXGEO  </t>
    </r>
    <r>
      <rPr>
        <b/>
        <sz val="10"/>
        <rFont val="Times New Roman"/>
        <family val="1"/>
      </rPr>
      <t>Földtudomány</t>
    </r>
  </si>
  <si>
    <r>
      <t xml:space="preserve">Közi  </t>
    </r>
    <r>
      <rPr>
        <b/>
        <sz val="10"/>
        <rFont val="Times New Roman"/>
        <family val="1"/>
      </rPr>
      <t>Közismereti</t>
    </r>
  </si>
  <si>
    <r>
      <t>&amp;</t>
    </r>
    <r>
      <rPr>
        <sz val="10"/>
        <rFont val="Times New Roman"/>
        <family val="1"/>
      </rPr>
      <t xml:space="preserve"> környezetügyi,</t>
    </r>
  </si>
  <si>
    <r>
      <t>Kötelező közös tárgyakkal kapcsolatos vizsgaszám a félévben</t>
    </r>
    <r>
      <rPr>
        <sz val="10"/>
        <rFont val="Times New Roman"/>
        <family val="1"/>
      </rPr>
      <t xml:space="preserve"> a bármikor letehető Közismereti blokkal együtt</t>
    </r>
  </si>
  <si>
    <r>
      <t xml:space="preserve">A </t>
    </r>
    <r>
      <rPr>
        <b/>
        <sz val="10"/>
        <rFont val="Times New Roman"/>
        <family val="1"/>
      </rPr>
      <t>Vegyész szakirány</t>
    </r>
    <r>
      <rPr>
        <sz val="10"/>
        <rFont val="Times New Roman"/>
        <family val="1"/>
      </rPr>
      <t xml:space="preserve"> kémiától különböző kötelezően választható modulsávjait sárgítás jelöli konkrét tárgyak megadása nélkül.</t>
    </r>
  </si>
  <si>
    <r>
      <t>A heti óraszám helyén szereplő "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 xml:space="preserve">" azt jelenti, hogy a konkrét érték esetenként, ill. témánként változó. A </t>
    </r>
    <r>
      <rPr>
        <b/>
        <sz val="10"/>
        <rFont val="Times New Roman"/>
        <family val="1"/>
      </rPr>
      <t>Kr</t>
    </r>
    <r>
      <rPr>
        <sz val="10"/>
        <rFont val="Times New Roman"/>
        <family val="1"/>
      </rPr>
      <t xml:space="preserve"> oszlopfelirat kreditértéket jelöl.</t>
    </r>
  </si>
  <si>
    <r>
      <t xml:space="preserve">Az értékelés alatt a </t>
    </r>
    <r>
      <rPr>
        <b/>
        <sz val="10"/>
        <rFont val="Times New Roman"/>
        <family val="1"/>
      </rPr>
      <t>Vi</t>
    </r>
    <r>
      <rPr>
        <sz val="10"/>
        <rFont val="Times New Roman"/>
        <family val="1"/>
      </rPr>
      <t xml:space="preserve"> vizsgát, a </t>
    </r>
    <r>
      <rPr>
        <b/>
        <sz val="10"/>
        <rFont val="Times New Roman"/>
        <family val="1"/>
      </rPr>
      <t>Gy</t>
    </r>
    <r>
      <rPr>
        <sz val="10"/>
        <rFont val="Times New Roman"/>
        <family val="1"/>
      </rPr>
      <t xml:space="preserve"> gyakorlati jegyet jelent. Alattuk az </t>
    </r>
    <r>
      <rPr>
        <b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ötfokozatú osztályzásra, a </t>
    </r>
    <r>
      <rPr>
        <b/>
        <sz val="10"/>
        <rFont val="Times New Roman"/>
        <family val="1"/>
      </rPr>
      <t>@</t>
    </r>
    <r>
      <rPr>
        <sz val="10"/>
        <rFont val="Times New Roman"/>
        <family val="1"/>
      </rPr>
      <t xml:space="preserve"> pedig aláírásra utal. </t>
    </r>
  </si>
  <si>
    <r>
      <t xml:space="preserve">A fenti tantervi háló garantálja a </t>
    </r>
    <r>
      <rPr>
        <b/>
        <sz val="10"/>
        <rFont val="Times New Roman"/>
        <family val="1"/>
      </rPr>
      <t>KKK</t>
    </r>
    <r>
      <rPr>
        <sz val="10"/>
        <rFont val="Times New Roman"/>
        <family val="1"/>
      </rPr>
      <t xml:space="preserve"> gyakorlati követelményét, amennyiben a szaklabor nélkül számított    </t>
    </r>
    <r>
      <rPr>
        <b/>
        <sz val="10"/>
        <rFont val="Times New Roman"/>
        <family val="1"/>
      </rPr>
      <t>laborkredit értéke legalább:</t>
    </r>
    <r>
      <rPr>
        <sz val="10"/>
        <rFont val="Times New Roman"/>
        <family val="1"/>
      </rPr>
      <t xml:space="preserve"> </t>
    </r>
  </si>
  <si>
    <r>
      <t>kr</t>
    </r>
    <r>
      <rPr>
        <sz val="10"/>
        <rFont val="Times New Roman"/>
        <family val="1"/>
      </rPr>
      <t xml:space="preserve">   a differenciált résztől függetlenül.</t>
    </r>
  </si>
  <si>
    <r>
      <t xml:space="preserve">#1. A Kémia alapszak differenciált részének szerkezete a Vegyész szakirányban </t>
    </r>
    <r>
      <rPr>
        <sz val="12"/>
        <rFont val="Times New Roman"/>
        <family val="1"/>
      </rPr>
      <t xml:space="preserve"> (a teljes szabadon választható kerettel)</t>
    </r>
  </si>
  <si>
    <r>
      <t xml:space="preserve">       Szakirányfelelős: </t>
    </r>
    <r>
      <rPr>
        <b/>
        <i/>
        <sz val="12"/>
        <rFont val="Times New Roman"/>
        <family val="1"/>
      </rPr>
      <t>Nagy Sándor</t>
    </r>
  </si>
  <si>
    <r>
      <t>Kötelező tárgykiegészítések</t>
    </r>
    <r>
      <rPr>
        <sz val="10"/>
        <rFont val="Times New Roman"/>
        <family val="1"/>
      </rPr>
      <t xml:space="preserve"> </t>
    </r>
  </si>
  <si>
    <r>
      <t>Kötelezően választható tárgyak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>≤</t>
    </r>
    <r>
      <rPr>
        <sz val="10"/>
        <rFont val="Times New Roman"/>
        <family val="1"/>
      </rPr>
      <t>10 kr beszámítható nem kémiai modulból, a többi kémia)</t>
    </r>
  </si>
  <si>
    <r>
      <t>Külső szakmai gyakorlat</t>
    </r>
    <r>
      <rPr>
        <sz val="10"/>
        <rFont val="Times New Roman"/>
        <family val="1"/>
      </rPr>
      <t xml:space="preserve"> (</t>
    </r>
    <r>
      <rPr>
        <sz val="10"/>
        <rFont val="Arial"/>
        <family val="2"/>
      </rPr>
      <t>≤</t>
    </r>
    <r>
      <rPr>
        <sz val="10"/>
        <rFont val="Times New Roman"/>
        <family val="1"/>
      </rPr>
      <t>10 kr beszámítható a szakirányba egyéni elbírálás alapján)</t>
    </r>
  </si>
  <si>
    <r>
      <t>Teljesen szabadon választható tárgyak  (</t>
    </r>
    <r>
      <rPr>
        <b/>
        <sz val="10"/>
        <rFont val="Arial"/>
        <family val="2"/>
      </rPr>
      <t>≥</t>
    </r>
    <r>
      <rPr>
        <b/>
        <sz val="10"/>
        <rFont val="Times New Roman"/>
        <family val="1"/>
      </rPr>
      <t xml:space="preserve"> 9 kr)</t>
    </r>
  </si>
  <si>
    <r>
      <t>A heti óraszám helyén szereplő "</t>
    </r>
    <r>
      <rPr>
        <b/>
        <sz val="10"/>
        <rFont val="Times New Roman"/>
        <family val="1"/>
      </rPr>
      <t>x</t>
    </r>
    <r>
      <rPr>
        <sz val="10"/>
        <rFont val="Times New Roman"/>
        <family val="1"/>
      </rPr>
      <t>" azt jelenti, hogy a konkrét érték esetenként, ill. témánként változó.</t>
    </r>
  </si>
  <si>
    <r>
      <t xml:space="preserve">#2. A Kémia alapszak differenciált részének szerkezete a "Kémia+X" Tanári szakirányban </t>
    </r>
    <r>
      <rPr>
        <sz val="12"/>
        <rFont val="Times New Roman"/>
        <family val="1"/>
      </rPr>
      <t>(a szabadon választható kerettel)</t>
    </r>
  </si>
  <si>
    <r>
      <t xml:space="preserve">       Szakirányfelelős: </t>
    </r>
    <r>
      <rPr>
        <b/>
        <i/>
        <sz val="12"/>
        <rFont val="Times New Roman"/>
        <family val="1"/>
      </rPr>
      <t>Szabó Dénes</t>
    </r>
  </si>
  <si>
    <r>
      <t>#3. A kötetlen szakirányú (szakirány nélküli) Kémia alapszak differenciált része</t>
    </r>
    <r>
      <rPr>
        <sz val="12"/>
        <rFont val="Times New Roman"/>
        <family val="1"/>
      </rPr>
      <t xml:space="preserve"> (a teljes szabadon választható kerettel)</t>
    </r>
  </si>
  <si>
    <r>
      <t xml:space="preserve">       Koordinátor (a Vegyész szakirány felelőse): </t>
    </r>
    <r>
      <rPr>
        <b/>
        <i/>
        <sz val="12"/>
        <rFont val="Times New Roman"/>
        <family val="1"/>
      </rPr>
      <t>Nagy Sándor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</si>
</sst>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[$kr-425]"/>
    <numFmt numFmtId="173" formatCode="0&quot;*&quot;"/>
    <numFmt numFmtId="174" formatCode="#,##0.00\ [$kr-425]"/>
    <numFmt numFmtId="175" formatCode="#,##0\ [$kr-425];[Red]\-#,##0\ [$kr-425]"/>
    <numFmt numFmtId="176" formatCode="mmm/yyyy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Symbol"/>
      <family val="1"/>
    </font>
    <font>
      <b/>
      <sz val="10"/>
      <color indexed="11"/>
      <name val="Times New Roman"/>
      <family val="1"/>
    </font>
    <font>
      <b/>
      <sz val="10"/>
      <name val="Arial"/>
      <family val="0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5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72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72" fontId="0" fillId="0" borderId="25" xfId="0" applyNumberFormat="1" applyFon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1" fontId="7" fillId="3" borderId="28" xfId="0" applyNumberFormat="1" applyFont="1" applyFill="1" applyBorder="1" applyAlignment="1">
      <alignment vertical="center"/>
    </xf>
    <xf numFmtId="1" fontId="7" fillId="3" borderId="0" xfId="0" applyNumberFormat="1" applyFont="1" applyFill="1" applyBorder="1" applyAlignment="1">
      <alignment vertical="center"/>
    </xf>
    <xf numFmtId="1" fontId="7" fillId="4" borderId="29" xfId="0" applyNumberFormat="1" applyFont="1" applyFill="1" applyBorder="1" applyAlignment="1">
      <alignment vertical="center"/>
    </xf>
    <xf numFmtId="1" fontId="7" fillId="0" borderId="3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29" xfId="0" applyNumberFormat="1" applyFont="1" applyBorder="1" applyAlignment="1">
      <alignment vertical="center"/>
    </xf>
    <xf numFmtId="1" fontId="7" fillId="0" borderId="27" xfId="0" applyNumberFormat="1" applyFont="1" applyBorder="1" applyAlignment="1">
      <alignment vertical="center"/>
    </xf>
    <xf numFmtId="1" fontId="7" fillId="0" borderId="31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2" fontId="7" fillId="0" borderId="30" xfId="0" applyNumberFormat="1" applyFont="1" applyBorder="1" applyAlignment="1">
      <alignment vertical="center"/>
    </xf>
    <xf numFmtId="172" fontId="7" fillId="0" borderId="33" xfId="0" applyNumberFormat="1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1" fontId="7" fillId="3" borderId="36" xfId="0" applyNumberFormat="1" applyFont="1" applyFill="1" applyBorder="1" applyAlignment="1">
      <alignment vertical="center"/>
    </xf>
    <xf numFmtId="1" fontId="7" fillId="3" borderId="37" xfId="0" applyNumberFormat="1" applyFont="1" applyFill="1" applyBorder="1" applyAlignment="1">
      <alignment vertical="center"/>
    </xf>
    <xf numFmtId="1" fontId="7" fillId="4" borderId="38" xfId="0" applyNumberFormat="1" applyFont="1" applyFill="1" applyBorder="1" applyAlignment="1">
      <alignment vertical="center"/>
    </xf>
    <xf numFmtId="1" fontId="7" fillId="0" borderId="39" xfId="0" applyNumberFormat="1" applyFont="1" applyBorder="1" applyAlignment="1">
      <alignment vertical="center"/>
    </xf>
    <xf numFmtId="1" fontId="7" fillId="0" borderId="37" xfId="0" applyNumberFormat="1" applyFont="1" applyBorder="1" applyAlignment="1">
      <alignment vertical="center"/>
    </xf>
    <xf numFmtId="1" fontId="7" fillId="0" borderId="38" xfId="0" applyNumberFormat="1" applyFont="1" applyBorder="1" applyAlignment="1">
      <alignment vertical="center"/>
    </xf>
    <xf numFmtId="1" fontId="7" fillId="0" borderId="35" xfId="0" applyNumberFormat="1" applyFont="1" applyBorder="1" applyAlignment="1">
      <alignment vertical="center"/>
    </xf>
    <xf numFmtId="1" fontId="7" fillId="0" borderId="40" xfId="0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" fontId="7" fillId="0" borderId="38" xfId="0" applyNumberFormat="1" applyFont="1" applyFill="1" applyBorder="1" applyAlignment="1">
      <alignment vertical="center"/>
    </xf>
    <xf numFmtId="1" fontId="7" fillId="0" borderId="39" xfId="0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vertical="center"/>
    </xf>
    <xf numFmtId="1" fontId="7" fillId="5" borderId="40" xfId="0" applyNumberFormat="1" applyFont="1" applyFill="1" applyBorder="1" applyAlignment="1">
      <alignment vertical="center"/>
    </xf>
    <xf numFmtId="0" fontId="7" fillId="5" borderId="41" xfId="0" applyFont="1" applyFill="1" applyBorder="1" applyAlignment="1">
      <alignment vertical="center"/>
    </xf>
    <xf numFmtId="0" fontId="7" fillId="5" borderId="38" xfId="0" applyFont="1" applyFill="1" applyBorder="1" applyAlignment="1">
      <alignment vertical="center"/>
    </xf>
    <xf numFmtId="0" fontId="9" fillId="5" borderId="40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172" fontId="0" fillId="0" borderId="43" xfId="0" applyNumberFormat="1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" fontId="7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" fontId="7" fillId="4" borderId="49" xfId="0" applyNumberFormat="1" applyFont="1" applyFill="1" applyBorder="1" applyAlignment="1">
      <alignment vertical="center"/>
    </xf>
    <xf numFmtId="1" fontId="7" fillId="4" borderId="47" xfId="0" applyNumberFormat="1" applyFont="1" applyFill="1" applyBorder="1" applyAlignment="1">
      <alignment vertical="center"/>
    </xf>
    <xf numFmtId="1" fontId="7" fillId="4" borderId="48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" fontId="7" fillId="0" borderId="45" xfId="0" applyNumberFormat="1" applyFont="1" applyFill="1" applyBorder="1" applyAlignment="1">
      <alignment vertical="center"/>
    </xf>
    <xf numFmtId="1" fontId="7" fillId="0" borderId="50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horizontal="right" vertical="center"/>
    </xf>
    <xf numFmtId="172" fontId="0" fillId="0" borderId="32" xfId="0" applyNumberFormat="1" applyFont="1" applyBorder="1" applyAlignment="1">
      <alignment vertical="center"/>
    </xf>
    <xf numFmtId="172" fontId="0" fillId="0" borderId="52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" fontId="7" fillId="0" borderId="54" xfId="0" applyNumberFormat="1" applyFont="1" applyBorder="1" applyAlignment="1">
      <alignment vertical="center"/>
    </xf>
    <xf numFmtId="1" fontId="7" fillId="0" borderId="55" xfId="0" applyNumberFormat="1" applyFont="1" applyBorder="1" applyAlignment="1">
      <alignment vertical="center"/>
    </xf>
    <xf numFmtId="1" fontId="7" fillId="0" borderId="56" xfId="0" applyNumberFormat="1" applyFont="1" applyBorder="1" applyAlignment="1">
      <alignment vertical="center"/>
    </xf>
    <xf numFmtId="1" fontId="7" fillId="4" borderId="57" xfId="0" applyNumberFormat="1" applyFont="1" applyFill="1" applyBorder="1" applyAlignment="1">
      <alignment vertical="center"/>
    </xf>
    <xf numFmtId="1" fontId="7" fillId="4" borderId="55" xfId="0" applyNumberFormat="1" applyFont="1" applyFill="1" applyBorder="1" applyAlignment="1">
      <alignment vertical="center"/>
    </xf>
    <xf numFmtId="1" fontId="7" fillId="4" borderId="56" xfId="0" applyNumberFormat="1" applyFont="1" applyFill="1" applyBorder="1" applyAlignment="1">
      <alignment vertical="center"/>
    </xf>
    <xf numFmtId="1" fontId="7" fillId="0" borderId="57" xfId="0" applyNumberFormat="1" applyFont="1" applyBorder="1" applyAlignment="1">
      <alignment vertical="center"/>
    </xf>
    <xf numFmtId="1" fontId="7" fillId="0" borderId="53" xfId="0" applyNumberFormat="1" applyFont="1" applyBorder="1" applyAlignment="1">
      <alignment vertical="center"/>
    </xf>
    <xf numFmtId="1" fontId="7" fillId="0" borderId="58" xfId="0" applyNumberFormat="1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172" fontId="9" fillId="0" borderId="58" xfId="0" applyNumberFormat="1" applyFont="1" applyFill="1" applyBorder="1" applyAlignment="1">
      <alignment vertical="center"/>
    </xf>
    <xf numFmtId="172" fontId="7" fillId="0" borderId="23" xfId="0" applyNumberFormat="1" applyFont="1" applyBorder="1" applyAlignment="1">
      <alignment vertical="center"/>
    </xf>
    <xf numFmtId="172" fontId="0" fillId="5" borderId="26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72" fontId="9" fillId="5" borderId="31" xfId="0" applyNumberFormat="1" applyFont="1" applyFill="1" applyBorder="1" applyAlignment="1">
      <alignment vertical="center"/>
    </xf>
    <xf numFmtId="172" fontId="7" fillId="0" borderId="31" xfId="0" applyNumberFormat="1" applyFont="1" applyBorder="1" applyAlignment="1">
      <alignment vertical="center"/>
    </xf>
    <xf numFmtId="172" fontId="0" fillId="0" borderId="43" xfId="0" applyNumberFormat="1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1" fontId="7" fillId="0" borderId="49" xfId="0" applyNumberFormat="1" applyFont="1" applyBorder="1" applyAlignment="1">
      <alignment vertical="center"/>
    </xf>
    <xf numFmtId="1" fontId="7" fillId="0" borderId="47" xfId="0" applyNumberFormat="1" applyFont="1" applyBorder="1" applyAlignment="1">
      <alignment vertical="center"/>
    </xf>
    <xf numFmtId="1" fontId="7" fillId="0" borderId="48" xfId="0" applyNumberFormat="1" applyFont="1" applyBorder="1" applyAlignment="1">
      <alignment vertical="center"/>
    </xf>
    <xf numFmtId="1" fontId="7" fillId="0" borderId="45" xfId="0" applyNumberFormat="1" applyFont="1" applyBorder="1" applyAlignment="1">
      <alignment vertical="center"/>
    </xf>
    <xf numFmtId="1" fontId="7" fillId="0" borderId="50" xfId="0" applyNumberFormat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172" fontId="0" fillId="0" borderId="32" xfId="0" applyNumberFormat="1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vertical="center"/>
    </xf>
    <xf numFmtId="1" fontId="7" fillId="0" borderId="63" xfId="0" applyNumberFormat="1" applyFont="1" applyFill="1" applyBorder="1" applyAlignment="1">
      <alignment vertical="center"/>
    </xf>
    <xf numFmtId="1" fontId="7" fillId="0" borderId="64" xfId="0" applyNumberFormat="1" applyFont="1" applyFill="1" applyBorder="1" applyAlignment="1">
      <alignment vertical="center"/>
    </xf>
    <xf numFmtId="1" fontId="7" fillId="0" borderId="65" xfId="0" applyNumberFormat="1" applyFont="1" applyFill="1" applyBorder="1" applyAlignment="1">
      <alignment vertical="center"/>
    </xf>
    <xf numFmtId="1" fontId="7" fillId="0" borderId="61" xfId="0" applyNumberFormat="1" applyFont="1" applyFill="1" applyBorder="1" applyAlignment="1">
      <alignment vertical="center"/>
    </xf>
    <xf numFmtId="1" fontId="7" fillId="5" borderId="66" xfId="0" applyNumberFormat="1" applyFont="1" applyFill="1" applyBorder="1" applyAlignment="1">
      <alignment vertical="center"/>
    </xf>
    <xf numFmtId="0" fontId="7" fillId="5" borderId="60" xfId="0" applyFont="1" applyFill="1" applyBorder="1" applyAlignment="1">
      <alignment vertical="center"/>
    </xf>
    <xf numFmtId="0" fontId="7" fillId="5" borderId="64" xfId="0" applyFont="1" applyFill="1" applyBorder="1" applyAlignment="1">
      <alignment vertical="center"/>
    </xf>
    <xf numFmtId="0" fontId="9" fillId="5" borderId="66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5" borderId="43" xfId="0" applyFont="1" applyFill="1" applyBorder="1" applyAlignment="1">
      <alignment vertical="center"/>
    </xf>
    <xf numFmtId="0" fontId="0" fillId="5" borderId="67" xfId="0" applyFont="1" applyFill="1" applyBorder="1" applyAlignment="1">
      <alignment vertical="center"/>
    </xf>
    <xf numFmtId="1" fontId="7" fillId="0" borderId="68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69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" fontId="7" fillId="0" borderId="67" xfId="0" applyNumberFormat="1" applyFont="1" applyFill="1" applyBorder="1" applyAlignment="1">
      <alignment vertical="center"/>
    </xf>
    <xf numFmtId="1" fontId="7" fillId="5" borderId="10" xfId="0" applyNumberFormat="1" applyFont="1" applyFill="1" applyBorder="1" applyAlignment="1">
      <alignment vertical="center"/>
    </xf>
    <xf numFmtId="0" fontId="7" fillId="5" borderId="43" xfId="0" applyFont="1" applyFill="1" applyBorder="1" applyAlignment="1">
      <alignment vertical="center"/>
    </xf>
    <xf numFmtId="0" fontId="7" fillId="5" borderId="69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172" fontId="0" fillId="0" borderId="71" xfId="0" applyNumberFormat="1" applyFont="1" applyFill="1" applyBorder="1" applyAlignment="1">
      <alignment vertical="center"/>
    </xf>
    <xf numFmtId="0" fontId="0" fillId="5" borderId="71" xfId="0" applyFont="1" applyFill="1" applyBorder="1" applyAlignment="1">
      <alignment vertical="center"/>
    </xf>
    <xf numFmtId="0" fontId="0" fillId="5" borderId="72" xfId="0" applyFont="1" applyFill="1" applyBorder="1" applyAlignment="1">
      <alignment vertical="center"/>
    </xf>
    <xf numFmtId="1" fontId="7" fillId="0" borderId="73" xfId="0" applyNumberFormat="1" applyFont="1" applyFill="1" applyBorder="1" applyAlignment="1">
      <alignment vertical="center"/>
    </xf>
    <xf numFmtId="1" fontId="7" fillId="0" borderId="74" xfId="0" applyNumberFormat="1" applyFont="1" applyFill="1" applyBorder="1" applyAlignment="1">
      <alignment vertical="center"/>
    </xf>
    <xf numFmtId="1" fontId="7" fillId="0" borderId="75" xfId="0" applyNumberFormat="1" applyFont="1" applyFill="1" applyBorder="1" applyAlignment="1">
      <alignment vertical="center"/>
    </xf>
    <xf numFmtId="1" fontId="7" fillId="0" borderId="70" xfId="0" applyNumberFormat="1" applyFont="1" applyFill="1" applyBorder="1" applyAlignment="1">
      <alignment vertical="center"/>
    </xf>
    <xf numFmtId="1" fontId="7" fillId="0" borderId="72" xfId="0" applyNumberFormat="1" applyFont="1" applyFill="1" applyBorder="1" applyAlignment="1">
      <alignment vertical="center"/>
    </xf>
    <xf numFmtId="1" fontId="7" fillId="5" borderId="76" xfId="0" applyNumberFormat="1" applyFont="1" applyFill="1" applyBorder="1" applyAlignment="1">
      <alignment vertical="center"/>
    </xf>
    <xf numFmtId="0" fontId="7" fillId="5" borderId="71" xfId="0" applyFont="1" applyFill="1" applyBorder="1" applyAlignment="1">
      <alignment vertical="center"/>
    </xf>
    <xf numFmtId="0" fontId="7" fillId="5" borderId="75" xfId="0" applyFont="1" applyFill="1" applyBorder="1" applyAlignment="1">
      <alignment vertical="center"/>
    </xf>
    <xf numFmtId="0" fontId="9" fillId="5" borderId="76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172" fontId="0" fillId="0" borderId="32" xfId="0" applyNumberFormat="1" applyFont="1" applyFill="1" applyBorder="1" applyAlignment="1">
      <alignment horizontal="left" vertical="center"/>
    </xf>
    <xf numFmtId="172" fontId="0" fillId="0" borderId="41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" fontId="7" fillId="4" borderId="36" xfId="0" applyNumberFormat="1" applyFont="1" applyFill="1" applyBorder="1" applyAlignment="1">
      <alignment vertical="center"/>
    </xf>
    <xf numFmtId="1" fontId="7" fillId="4" borderId="37" xfId="0" applyNumberFormat="1" applyFont="1" applyFill="1" applyBorder="1" applyAlignment="1">
      <alignment vertical="center"/>
    </xf>
    <xf numFmtId="1" fontId="7" fillId="4" borderId="39" xfId="0" applyNumberFormat="1" applyFont="1" applyFill="1" applyBorder="1" applyAlignment="1">
      <alignment vertical="center"/>
    </xf>
    <xf numFmtId="1" fontId="7" fillId="4" borderId="35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72" fontId="0" fillId="0" borderId="40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2" fontId="0" fillId="0" borderId="77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" fontId="7" fillId="4" borderId="62" xfId="0" applyNumberFormat="1" applyFont="1" applyFill="1" applyBorder="1" applyAlignment="1">
      <alignment vertical="center"/>
    </xf>
    <xf numFmtId="1" fontId="7" fillId="4" borderId="63" xfId="0" applyNumberFormat="1" applyFont="1" applyFill="1" applyBorder="1" applyAlignment="1">
      <alignment vertical="center"/>
    </xf>
    <xf numFmtId="1" fontId="7" fillId="4" borderId="64" xfId="0" applyNumberFormat="1" applyFont="1" applyFill="1" applyBorder="1" applyAlignment="1">
      <alignment vertical="center"/>
    </xf>
    <xf numFmtId="1" fontId="7" fillId="4" borderId="65" xfId="0" applyNumberFormat="1" applyFont="1" applyFill="1" applyBorder="1" applyAlignment="1">
      <alignment vertical="center"/>
    </xf>
    <xf numFmtId="1" fontId="7" fillId="4" borderId="61" xfId="0" applyNumberFormat="1" applyFont="1" applyFill="1" applyBorder="1" applyAlignment="1">
      <alignment vertical="center"/>
    </xf>
    <xf numFmtId="1" fontId="7" fillId="0" borderId="66" xfId="0" applyNumberFormat="1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172" fontId="0" fillId="0" borderId="66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" fontId="0" fillId="0" borderId="62" xfId="0" applyNumberFormat="1" applyFont="1" applyFill="1" applyBorder="1" applyAlignment="1">
      <alignment vertical="center"/>
    </xf>
    <xf numFmtId="172" fontId="4" fillId="2" borderId="22" xfId="0" applyNumberFormat="1" applyFont="1" applyFill="1" applyBorder="1" applyAlignment="1">
      <alignment vertical="center"/>
    </xf>
    <xf numFmtId="172" fontId="7" fillId="0" borderId="78" xfId="0" applyNumberFormat="1" applyFont="1" applyFill="1" applyBorder="1" applyAlignment="1">
      <alignment vertical="center"/>
    </xf>
    <xf numFmtId="172" fontId="0" fillId="0" borderId="79" xfId="0" applyNumberFormat="1" applyFont="1" applyFill="1" applyBorder="1" applyAlignment="1">
      <alignment vertical="center"/>
    </xf>
    <xf numFmtId="172" fontId="0" fillId="0" borderId="80" xfId="0" applyNumberFormat="1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1" fontId="7" fillId="4" borderId="82" xfId="0" applyNumberFormat="1" applyFont="1" applyFill="1" applyBorder="1" applyAlignment="1">
      <alignment vertical="center"/>
    </xf>
    <xf numFmtId="1" fontId="7" fillId="4" borderId="83" xfId="0" applyNumberFormat="1" applyFont="1" applyFill="1" applyBorder="1" applyAlignment="1">
      <alignment vertical="center"/>
    </xf>
    <xf numFmtId="1" fontId="7" fillId="4" borderId="84" xfId="0" applyNumberFormat="1" applyFont="1" applyFill="1" applyBorder="1" applyAlignment="1">
      <alignment vertical="center"/>
    </xf>
    <xf numFmtId="1" fontId="7" fillId="4" borderId="85" xfId="0" applyNumberFormat="1" applyFont="1" applyFill="1" applyBorder="1" applyAlignment="1">
      <alignment vertical="center"/>
    </xf>
    <xf numFmtId="1" fontId="7" fillId="4" borderId="81" xfId="0" applyNumberFormat="1" applyFont="1" applyFill="1" applyBorder="1" applyAlignment="1">
      <alignment vertical="center"/>
    </xf>
    <xf numFmtId="1" fontId="7" fillId="0" borderId="86" xfId="0" applyNumberFormat="1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172" fontId="0" fillId="0" borderId="86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172" fontId="7" fillId="0" borderId="33" xfId="0" applyNumberFormat="1" applyFont="1" applyFill="1" applyBorder="1" applyAlignment="1">
      <alignment horizontal="center" vertical="center"/>
    </xf>
    <xf numFmtId="172" fontId="7" fillId="0" borderId="88" xfId="0" applyNumberFormat="1" applyFont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1" fontId="7" fillId="0" borderId="65" xfId="0" applyNumberFormat="1" applyFont="1" applyBorder="1" applyAlignment="1">
      <alignment vertical="center"/>
    </xf>
    <xf numFmtId="1" fontId="7" fillId="0" borderId="63" xfId="0" applyNumberFormat="1" applyFont="1" applyBorder="1" applyAlignment="1">
      <alignment vertical="center"/>
    </xf>
    <xf numFmtId="1" fontId="7" fillId="0" borderId="64" xfId="0" applyNumberFormat="1" applyFont="1" applyBorder="1" applyAlignment="1">
      <alignment vertical="center"/>
    </xf>
    <xf numFmtId="1" fontId="7" fillId="0" borderId="61" xfId="0" applyNumberFormat="1" applyFont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1" fontId="7" fillId="0" borderId="68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vertical="center"/>
    </xf>
    <xf numFmtId="1" fontId="7" fillId="0" borderId="69" xfId="0" applyNumberFormat="1" applyFont="1" applyBorder="1" applyAlignment="1">
      <alignment vertical="center"/>
    </xf>
    <xf numFmtId="1" fontId="7" fillId="4" borderId="42" xfId="0" applyNumberFormat="1" applyFont="1" applyFill="1" applyBorder="1" applyAlignment="1">
      <alignment vertical="center"/>
    </xf>
    <xf numFmtId="1" fontId="7" fillId="4" borderId="2" xfId="0" applyNumberFormat="1" applyFont="1" applyFill="1" applyBorder="1" applyAlignment="1">
      <alignment vertical="center"/>
    </xf>
    <xf numFmtId="1" fontId="7" fillId="4" borderId="69" xfId="0" applyNumberFormat="1" applyFont="1" applyFill="1" applyBorder="1" applyAlignment="1">
      <alignment vertical="center"/>
    </xf>
    <xf numFmtId="1" fontId="7" fillId="0" borderId="42" xfId="0" applyNumberFormat="1" applyFont="1" applyBorder="1" applyAlignment="1">
      <alignment vertical="center"/>
    </xf>
    <xf numFmtId="1" fontId="7" fillId="0" borderId="67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7" fillId="0" borderId="36" xfId="0" applyNumberFormat="1" applyFont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1" fontId="7" fillId="0" borderId="62" xfId="0" applyNumberFormat="1" applyFont="1" applyBorder="1" applyAlignment="1">
      <alignment vertical="center"/>
    </xf>
    <xf numFmtId="172" fontId="4" fillId="2" borderId="31" xfId="0" applyNumberFormat="1" applyFont="1" applyFill="1" applyBorder="1" applyAlignment="1">
      <alignment vertical="center"/>
    </xf>
    <xf numFmtId="172" fontId="7" fillId="0" borderId="32" xfId="0" applyNumberFormat="1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9" fillId="0" borderId="40" xfId="0" applyFont="1" applyFill="1" applyBorder="1" applyAlignment="1">
      <alignment vertical="center" wrapText="1"/>
    </xf>
    <xf numFmtId="172" fontId="4" fillId="0" borderId="31" xfId="0" applyNumberFormat="1" applyFont="1" applyFill="1" applyBorder="1" applyAlignment="1">
      <alignment vertical="center"/>
    </xf>
    <xf numFmtId="172" fontId="0" fillId="0" borderId="60" xfId="0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" fontId="11" fillId="0" borderId="57" xfId="0" applyNumberFormat="1" applyFont="1" applyFill="1" applyBorder="1" applyAlignment="1">
      <alignment vertical="center"/>
    </xf>
    <xf numFmtId="1" fontId="11" fillId="0" borderId="55" xfId="0" applyNumberFormat="1" applyFont="1" applyFill="1" applyBorder="1" applyAlignment="1">
      <alignment vertical="center"/>
    </xf>
    <xf numFmtId="1" fontId="11" fillId="0" borderId="56" xfId="0" applyNumberFormat="1" applyFont="1" applyFill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60" xfId="0" applyNumberFormat="1" applyFont="1" applyBorder="1" applyAlignment="1">
      <alignment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55" xfId="0" applyNumberFormat="1" applyFont="1" applyFill="1" applyBorder="1" applyAlignment="1">
      <alignment vertical="center"/>
    </xf>
    <xf numFmtId="1" fontId="7" fillId="0" borderId="56" xfId="0" applyNumberFormat="1" applyFont="1" applyFill="1" applyBorder="1" applyAlignment="1">
      <alignment vertical="center"/>
    </xf>
    <xf numFmtId="1" fontId="7" fillId="0" borderId="57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1" fontId="7" fillId="4" borderId="46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172" fontId="0" fillId="0" borderId="31" xfId="0" applyNumberFormat="1" applyFont="1" applyBorder="1" applyAlignment="1">
      <alignment vertical="center"/>
    </xf>
    <xf numFmtId="172" fontId="7" fillId="0" borderId="91" xfId="0" applyNumberFormat="1" applyFont="1" applyFill="1" applyBorder="1" applyAlignment="1">
      <alignment horizontal="right" vertical="center"/>
    </xf>
    <xf numFmtId="172" fontId="7" fillId="0" borderId="88" xfId="0" applyNumberFormat="1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90" xfId="0" applyFont="1" applyBorder="1" applyAlignment="1">
      <alignment vertical="center"/>
    </xf>
    <xf numFmtId="1" fontId="7" fillId="0" borderId="93" xfId="0" applyNumberFormat="1" applyFont="1" applyBorder="1" applyAlignment="1">
      <alignment vertical="center"/>
    </xf>
    <xf numFmtId="1" fontId="7" fillId="0" borderId="94" xfId="0" applyNumberFormat="1" applyFont="1" applyBorder="1" applyAlignment="1">
      <alignment vertical="center"/>
    </xf>
    <xf numFmtId="1" fontId="7" fillId="0" borderId="95" xfId="0" applyNumberFormat="1" applyFont="1" applyBorder="1" applyAlignment="1">
      <alignment vertical="center"/>
    </xf>
    <xf numFmtId="1" fontId="7" fillId="4" borderId="96" xfId="0" applyNumberFormat="1" applyFont="1" applyFill="1" applyBorder="1" applyAlignment="1">
      <alignment vertical="center"/>
    </xf>
    <xf numFmtId="1" fontId="7" fillId="4" borderId="94" xfId="0" applyNumberFormat="1" applyFont="1" applyFill="1" applyBorder="1" applyAlignment="1">
      <alignment vertical="center"/>
    </xf>
    <xf numFmtId="1" fontId="7" fillId="4" borderId="95" xfId="0" applyNumberFormat="1" applyFont="1" applyFill="1" applyBorder="1" applyAlignment="1">
      <alignment vertical="center"/>
    </xf>
    <xf numFmtId="1" fontId="7" fillId="0" borderId="96" xfId="0" applyNumberFormat="1" applyFont="1" applyBorder="1" applyAlignment="1">
      <alignment vertical="center"/>
    </xf>
    <xf numFmtId="1" fontId="7" fillId="0" borderId="90" xfId="0" applyNumberFormat="1" applyFont="1" applyBorder="1" applyAlignment="1">
      <alignment vertical="center"/>
    </xf>
    <xf numFmtId="1" fontId="7" fillId="0" borderId="97" xfId="0" applyNumberFormat="1" applyFont="1" applyBorder="1" applyAlignment="1">
      <alignment vertical="center"/>
    </xf>
    <xf numFmtId="0" fontId="7" fillId="0" borderId="98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9" fillId="0" borderId="97" xfId="0" applyFont="1" applyFill="1" applyBorder="1" applyAlignment="1">
      <alignment vertical="center"/>
    </xf>
    <xf numFmtId="1" fontId="7" fillId="0" borderId="46" xfId="0" applyNumberFormat="1" applyFont="1" applyBorder="1" applyAlignment="1">
      <alignment vertical="center"/>
    </xf>
    <xf numFmtId="172" fontId="0" fillId="0" borderId="3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172" fontId="7" fillId="0" borderId="91" xfId="0" applyNumberFormat="1" applyFont="1" applyFill="1" applyBorder="1" applyAlignment="1">
      <alignment vertical="center"/>
    </xf>
    <xf numFmtId="172" fontId="0" fillId="0" borderId="88" xfId="0" applyNumberFormat="1" applyFont="1" applyFill="1" applyBorder="1" applyAlignment="1">
      <alignment vertical="center"/>
    </xf>
    <xf numFmtId="172" fontId="0" fillId="0" borderId="51" xfId="0" applyNumberFormat="1" applyFont="1" applyFill="1" applyBorder="1" applyAlignment="1">
      <alignment vertical="center"/>
    </xf>
    <xf numFmtId="172" fontId="0" fillId="0" borderId="44" xfId="0" applyNumberFormat="1" applyFont="1" applyFill="1" applyBorder="1" applyAlignment="1">
      <alignment vertical="center"/>
    </xf>
    <xf numFmtId="172" fontId="9" fillId="0" borderId="50" xfId="0" applyNumberFormat="1" applyFont="1" applyFill="1" applyBorder="1" applyAlignment="1">
      <alignment vertical="center"/>
    </xf>
    <xf numFmtId="1" fontId="7" fillId="4" borderId="53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172" fontId="7" fillId="0" borderId="78" xfId="0" applyNumberFormat="1" applyFont="1" applyFill="1" applyBorder="1" applyAlignment="1">
      <alignment horizontal="right" vertical="center"/>
    </xf>
    <xf numFmtId="172" fontId="0" fillId="0" borderId="87" xfId="0" applyNumberFormat="1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1" fontId="7" fillId="0" borderId="82" xfId="0" applyNumberFormat="1" applyFont="1" applyFill="1" applyBorder="1" applyAlignment="1">
      <alignment vertical="center"/>
    </xf>
    <xf numFmtId="1" fontId="7" fillId="0" borderId="83" xfId="0" applyNumberFormat="1" applyFont="1" applyFill="1" applyBorder="1" applyAlignment="1">
      <alignment vertical="center"/>
    </xf>
    <xf numFmtId="1" fontId="7" fillId="0" borderId="84" xfId="0" applyNumberFormat="1" applyFont="1" applyFill="1" applyBorder="1" applyAlignment="1">
      <alignment vertical="center"/>
    </xf>
    <xf numFmtId="1" fontId="7" fillId="0" borderId="85" xfId="0" applyNumberFormat="1" applyFont="1" applyFill="1" applyBorder="1" applyAlignment="1">
      <alignment vertical="center"/>
    </xf>
    <xf numFmtId="1" fontId="7" fillId="0" borderId="81" xfId="0" applyNumberFormat="1" applyFont="1" applyBorder="1" applyAlignment="1">
      <alignment vertical="center"/>
    </xf>
    <xf numFmtId="1" fontId="7" fillId="0" borderId="86" xfId="0" applyNumberFormat="1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9" fillId="0" borderId="86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2" fontId="7" fillId="0" borderId="52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" fontId="7" fillId="0" borderId="58" xfId="0" applyNumberFormat="1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172" fontId="7" fillId="0" borderId="99" xfId="0" applyNumberFormat="1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1" fontId="7" fillId="4" borderId="101" xfId="0" applyNumberFormat="1" applyFont="1" applyFill="1" applyBorder="1" applyAlignment="1">
      <alignment vertical="center"/>
    </xf>
    <xf numFmtId="1" fontId="7" fillId="4" borderId="100" xfId="0" applyNumberFormat="1" applyFont="1" applyFill="1" applyBorder="1" applyAlignment="1">
      <alignment vertical="center"/>
    </xf>
    <xf numFmtId="1" fontId="7" fillId="4" borderId="102" xfId="0" applyNumberFormat="1" applyFont="1" applyFill="1" applyBorder="1" applyAlignment="1">
      <alignment vertical="center"/>
    </xf>
    <xf numFmtId="1" fontId="7" fillId="4" borderId="103" xfId="0" applyNumberFormat="1" applyFont="1" applyFill="1" applyBorder="1" applyAlignment="1">
      <alignment vertical="center"/>
    </xf>
    <xf numFmtId="1" fontId="7" fillId="4" borderId="104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7" fillId="0" borderId="106" xfId="0" applyFont="1" applyBorder="1" applyAlignment="1">
      <alignment vertical="center"/>
    </xf>
    <xf numFmtId="172" fontId="7" fillId="0" borderId="107" xfId="0" applyNumberFormat="1" applyFont="1" applyBorder="1" applyAlignment="1">
      <alignment vertical="center"/>
    </xf>
    <xf numFmtId="0" fontId="7" fillId="0" borderId="108" xfId="0" applyFont="1" applyBorder="1" applyAlignment="1">
      <alignment horizontal="right" vertical="center"/>
    </xf>
    <xf numFmtId="1" fontId="0" fillId="0" borderId="36" xfId="0" applyNumberFormat="1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" fontId="7" fillId="0" borderId="34" xfId="0" applyNumberFormat="1" applyFont="1" applyBorder="1" applyAlignment="1">
      <alignment vertical="center"/>
    </xf>
    <xf numFmtId="1" fontId="7" fillId="6" borderId="109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172" fontId="7" fillId="6" borderId="74" xfId="0" applyNumberFormat="1" applyFont="1" applyFill="1" applyBorder="1" applyAlignment="1">
      <alignment horizontal="right" vertical="center"/>
    </xf>
    <xf numFmtId="1" fontId="7" fillId="6" borderId="9" xfId="0" applyNumberFormat="1" applyFont="1" applyFill="1" applyBorder="1" applyAlignment="1">
      <alignment horizontal="left" vertical="center"/>
    </xf>
    <xf numFmtId="1" fontId="7" fillId="0" borderId="111" xfId="0" applyNumberFormat="1" applyFont="1" applyBorder="1" applyAlignment="1">
      <alignment horizontal="left" vertical="center"/>
    </xf>
    <xf numFmtId="0" fontId="7" fillId="0" borderId="112" xfId="0" applyFont="1" applyBorder="1" applyAlignment="1">
      <alignment horizontal="right" vertical="center"/>
    </xf>
    <xf numFmtId="0" fontId="0" fillId="0" borderId="113" xfId="0" applyFont="1" applyBorder="1" applyAlignment="1">
      <alignment vertical="center"/>
    </xf>
    <xf numFmtId="1" fontId="0" fillId="0" borderId="94" xfId="0" applyNumberFormat="1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7" fillId="6" borderId="109" xfId="0" applyFont="1" applyFill="1" applyBorder="1" applyAlignment="1">
      <alignment vertical="center"/>
    </xf>
    <xf numFmtId="0" fontId="7" fillId="5" borderId="116" xfId="0" applyFont="1" applyFill="1" applyBorder="1" applyAlignment="1">
      <alignment vertical="center"/>
    </xf>
    <xf numFmtId="0" fontId="7" fillId="5" borderId="111" xfId="0" applyFont="1" applyFill="1" applyBorder="1" applyAlignment="1">
      <alignment vertical="center"/>
    </xf>
    <xf numFmtId="172" fontId="7" fillId="5" borderId="111" xfId="0" applyNumberFormat="1" applyFont="1" applyFill="1" applyBorder="1" applyAlignment="1">
      <alignment vertical="center"/>
    </xf>
    <xf numFmtId="0" fontId="0" fillId="5" borderId="117" xfId="0" applyFont="1" applyFill="1" applyBorder="1" applyAlignment="1">
      <alignment vertical="center"/>
    </xf>
    <xf numFmtId="1" fontId="7" fillId="5" borderId="74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7" fillId="5" borderId="117" xfId="0" applyFont="1" applyFill="1" applyBorder="1" applyAlignment="1">
      <alignment vertical="center"/>
    </xf>
    <xf numFmtId="0" fontId="7" fillId="5" borderId="74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0" borderId="116" xfId="0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172" fontId="7" fillId="0" borderId="111" xfId="0" applyNumberFormat="1" applyFont="1" applyBorder="1" applyAlignment="1">
      <alignment vertical="center"/>
    </xf>
    <xf numFmtId="0" fontId="0" fillId="0" borderId="11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6" borderId="117" xfId="0" applyFont="1" applyFill="1" applyBorder="1" applyAlignment="1">
      <alignment vertical="center"/>
    </xf>
    <xf numFmtId="49" fontId="0" fillId="6" borderId="74" xfId="0" applyNumberFormat="1" applyFont="1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7" fillId="6" borderId="74" xfId="0" applyFont="1" applyFill="1" applyBorder="1" applyAlignment="1">
      <alignment vertical="center"/>
    </xf>
    <xf numFmtId="0" fontId="7" fillId="0" borderId="117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6" borderId="118" xfId="0" applyFont="1" applyFill="1" applyBorder="1" applyAlignment="1">
      <alignment vertical="center"/>
    </xf>
    <xf numFmtId="0" fontId="0" fillId="0" borderId="119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1" fontId="7" fillId="6" borderId="0" xfId="0" applyNumberFormat="1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5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0" fillId="5" borderId="74" xfId="0" applyFont="1" applyFill="1" applyBorder="1" applyAlignment="1">
      <alignment vertical="center"/>
    </xf>
    <xf numFmtId="1" fontId="7" fillId="5" borderId="9" xfId="0" applyNumberFormat="1" applyFont="1" applyFill="1" applyBorder="1" applyAlignment="1">
      <alignment vertical="center"/>
    </xf>
    <xf numFmtId="0" fontId="4" fillId="0" borderId="111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2" fontId="7" fillId="0" borderId="12" xfId="0" applyNumberFormat="1" applyFont="1" applyBorder="1" applyAlignment="1">
      <alignment vertical="center"/>
    </xf>
    <xf numFmtId="172" fontId="0" fillId="0" borderId="121" xfId="0" applyNumberFormat="1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13" fillId="0" borderId="72" xfId="0" applyFont="1" applyFill="1" applyBorder="1" applyAlignment="1">
      <alignment vertical="center"/>
    </xf>
    <xf numFmtId="1" fontId="0" fillId="4" borderId="73" xfId="0" applyNumberFormat="1" applyFont="1" applyFill="1" applyBorder="1" applyAlignment="1">
      <alignment vertical="center"/>
    </xf>
    <xf numFmtId="1" fontId="0" fillId="4" borderId="74" xfId="0" applyNumberFormat="1" applyFont="1" applyFill="1" applyBorder="1" applyAlignment="1">
      <alignment vertical="center"/>
    </xf>
    <xf numFmtId="1" fontId="0" fillId="4" borderId="75" xfId="0" applyNumberFormat="1" applyFont="1" applyFill="1" applyBorder="1" applyAlignment="1">
      <alignment vertical="center"/>
    </xf>
    <xf numFmtId="1" fontId="0" fillId="4" borderId="70" xfId="0" applyNumberFormat="1" applyFont="1" applyFill="1" applyBorder="1" applyAlignment="1">
      <alignment vertical="center"/>
    </xf>
    <xf numFmtId="1" fontId="0" fillId="0" borderId="70" xfId="0" applyNumberFormat="1" applyFont="1" applyFill="1" applyBorder="1" applyAlignment="1">
      <alignment vertical="center"/>
    </xf>
    <xf numFmtId="1" fontId="0" fillId="0" borderId="74" xfId="0" applyNumberFormat="1" applyFont="1" applyFill="1" applyBorder="1" applyAlignment="1">
      <alignment vertical="center"/>
    </xf>
    <xf numFmtId="1" fontId="0" fillId="0" borderId="72" xfId="0" applyNumberFormat="1" applyFont="1" applyFill="1" applyBorder="1" applyAlignment="1">
      <alignment vertical="center"/>
    </xf>
    <xf numFmtId="1" fontId="7" fillId="0" borderId="76" xfId="0" applyNumberFormat="1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5" xfId="0" applyFont="1" applyFill="1" applyBorder="1" applyAlignment="1">
      <alignment vertical="center"/>
    </xf>
    <xf numFmtId="0" fontId="9" fillId="0" borderId="76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/>
    </xf>
    <xf numFmtId="1" fontId="0" fillId="0" borderId="37" xfId="0" applyNumberFormat="1" applyFont="1" applyFill="1" applyBorder="1" applyAlignment="1">
      <alignment vertical="center"/>
    </xf>
    <xf numFmtId="1" fontId="0" fillId="0" borderId="38" xfId="0" applyNumberFormat="1" applyFont="1" applyFill="1" applyBorder="1" applyAlignment="1">
      <alignment vertical="center"/>
    </xf>
    <xf numFmtId="1" fontId="0" fillId="0" borderId="39" xfId="0" applyNumberFormat="1" applyFont="1" applyFill="1" applyBorder="1" applyAlignment="1">
      <alignment vertical="center"/>
    </xf>
    <xf numFmtId="1" fontId="0" fillId="4" borderId="39" xfId="0" applyNumberFormat="1" applyFont="1" applyFill="1" applyBorder="1" applyAlignment="1">
      <alignment vertical="center"/>
    </xf>
    <xf numFmtId="1" fontId="0" fillId="4" borderId="37" xfId="0" applyNumberFormat="1" applyFont="1" applyFill="1" applyBorder="1" applyAlignment="1">
      <alignment vertical="center"/>
    </xf>
    <xf numFmtId="1" fontId="0" fillId="4" borderId="38" xfId="0" applyNumberFormat="1" applyFont="1" applyFill="1" applyBorder="1" applyAlignment="1">
      <alignment vertical="center"/>
    </xf>
    <xf numFmtId="1" fontId="0" fillId="0" borderId="35" xfId="0" applyNumberFormat="1" applyFont="1" applyFill="1" applyBorder="1" applyAlignment="1">
      <alignment vertical="center"/>
    </xf>
    <xf numFmtId="1" fontId="7" fillId="0" borderId="1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" fontId="7" fillId="0" borderId="123" xfId="0" applyNumberFormat="1" applyFont="1" applyFill="1" applyBorder="1" applyAlignment="1">
      <alignment vertical="center"/>
    </xf>
    <xf numFmtId="0" fontId="0" fillId="0" borderId="116" xfId="0" applyFont="1" applyFill="1" applyBorder="1" applyAlignment="1">
      <alignment vertical="center"/>
    </xf>
    <xf numFmtId="172" fontId="0" fillId="0" borderId="124" xfId="0" applyNumberFormat="1" applyFont="1" applyFill="1" applyBorder="1" applyAlignment="1">
      <alignment vertical="center"/>
    </xf>
    <xf numFmtId="0" fontId="0" fillId="0" borderId="88" xfId="0" applyFont="1" applyFill="1" applyBorder="1" applyAlignment="1">
      <alignment vertical="center"/>
    </xf>
    <xf numFmtId="1" fontId="0" fillId="0" borderId="125" xfId="0" applyNumberFormat="1" applyFont="1" applyFill="1" applyBorder="1" applyAlignment="1">
      <alignment vertical="center"/>
    </xf>
    <xf numFmtId="1" fontId="0" fillId="0" borderId="111" xfId="0" applyNumberFormat="1" applyFont="1" applyFill="1" applyBorder="1" applyAlignment="1">
      <alignment vertical="center"/>
    </xf>
    <xf numFmtId="1" fontId="0" fillId="0" borderId="126" xfId="0" applyNumberFormat="1" applyFont="1" applyFill="1" applyBorder="1" applyAlignment="1">
      <alignment vertical="center"/>
    </xf>
    <xf numFmtId="1" fontId="0" fillId="0" borderId="91" xfId="0" applyNumberFormat="1" applyFont="1" applyFill="1" applyBorder="1" applyAlignment="1">
      <alignment vertical="center"/>
    </xf>
    <xf numFmtId="1" fontId="0" fillId="4" borderId="91" xfId="0" applyNumberFormat="1" applyFont="1" applyFill="1" applyBorder="1" applyAlignment="1">
      <alignment vertical="center"/>
    </xf>
    <xf numFmtId="1" fontId="0" fillId="4" borderId="111" xfId="0" applyNumberFormat="1" applyFont="1" applyFill="1" applyBorder="1" applyAlignment="1">
      <alignment vertical="center"/>
    </xf>
    <xf numFmtId="1" fontId="0" fillId="4" borderId="126" xfId="0" applyNumberFormat="1" applyFont="1" applyFill="1" applyBorder="1" applyAlignment="1">
      <alignment vertical="center"/>
    </xf>
    <xf numFmtId="1" fontId="0" fillId="0" borderId="127" xfId="0" applyNumberFormat="1" applyFont="1" applyFill="1" applyBorder="1" applyAlignment="1">
      <alignment vertical="center"/>
    </xf>
    <xf numFmtId="1" fontId="7" fillId="0" borderId="128" xfId="0" applyNumberFormat="1" applyFont="1" applyFill="1" applyBorder="1" applyAlignment="1">
      <alignment vertical="center"/>
    </xf>
    <xf numFmtId="0" fontId="7" fillId="0" borderId="88" xfId="0" applyFont="1" applyFill="1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172" fontId="0" fillId="0" borderId="7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" fontId="0" fillId="4" borderId="72" xfId="0" applyNumberFormat="1" applyFont="1" applyFill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7" fillId="0" borderId="129" xfId="0" applyFont="1" applyFill="1" applyBorder="1" applyAlignment="1">
      <alignment vertical="center"/>
    </xf>
    <xf numFmtId="172" fontId="7" fillId="0" borderId="100" xfId="0" applyNumberFormat="1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130" xfId="0" applyFont="1" applyFill="1" applyBorder="1" applyAlignment="1">
      <alignment vertical="center"/>
    </xf>
    <xf numFmtId="1" fontId="0" fillId="0" borderId="101" xfId="0" applyNumberFormat="1" applyFont="1" applyFill="1" applyBorder="1" applyAlignment="1">
      <alignment vertical="center"/>
    </xf>
    <xf numFmtId="1" fontId="0" fillId="0" borderId="100" xfId="0" applyNumberFormat="1" applyFont="1" applyFill="1" applyBorder="1" applyAlignment="1">
      <alignment vertical="center"/>
    </xf>
    <xf numFmtId="1" fontId="0" fillId="0" borderId="102" xfId="0" applyNumberFormat="1" applyFont="1" applyFill="1" applyBorder="1" applyAlignment="1">
      <alignment vertical="center"/>
    </xf>
    <xf numFmtId="1" fontId="0" fillId="0" borderId="103" xfId="0" applyNumberFormat="1" applyFont="1" applyFill="1" applyBorder="1" applyAlignment="1">
      <alignment vertical="center"/>
    </xf>
    <xf numFmtId="1" fontId="0" fillId="4" borderId="103" xfId="0" applyNumberFormat="1" applyFont="1" applyFill="1" applyBorder="1" applyAlignment="1">
      <alignment vertical="center"/>
    </xf>
    <xf numFmtId="1" fontId="0" fillId="4" borderId="100" xfId="0" applyNumberFormat="1" applyFont="1" applyFill="1" applyBorder="1" applyAlignment="1">
      <alignment vertical="center"/>
    </xf>
    <xf numFmtId="1" fontId="0" fillId="4" borderId="102" xfId="0" applyNumberFormat="1" applyFont="1" applyFill="1" applyBorder="1" applyAlignment="1">
      <alignment vertical="center"/>
    </xf>
    <xf numFmtId="1" fontId="0" fillId="4" borderId="104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7" fillId="0" borderId="131" xfId="0" applyFont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172" fontId="0" fillId="0" borderId="106" xfId="0" applyNumberFormat="1" applyFont="1" applyFill="1" applyBorder="1" applyAlignment="1">
      <alignment vertical="center"/>
    </xf>
    <xf numFmtId="0" fontId="0" fillId="0" borderId="106" xfId="0" applyFont="1" applyFill="1" applyBorder="1" applyAlignment="1">
      <alignment vertical="center"/>
    </xf>
    <xf numFmtId="0" fontId="0" fillId="0" borderId="108" xfId="0" applyFont="1" applyFill="1" applyBorder="1" applyAlignment="1">
      <alignment vertical="center"/>
    </xf>
    <xf numFmtId="1" fontId="0" fillId="4" borderId="132" xfId="0" applyNumberFormat="1" applyFont="1" applyFill="1" applyBorder="1" applyAlignment="1">
      <alignment vertical="center"/>
    </xf>
    <xf numFmtId="1" fontId="0" fillId="4" borderId="106" xfId="0" applyNumberFormat="1" applyFont="1" applyFill="1" applyBorder="1" applyAlignment="1">
      <alignment vertical="center"/>
    </xf>
    <xf numFmtId="1" fontId="0" fillId="4" borderId="133" xfId="0" applyNumberFormat="1" applyFont="1" applyFill="1" applyBorder="1" applyAlignment="1">
      <alignment vertical="center"/>
    </xf>
    <xf numFmtId="1" fontId="0" fillId="4" borderId="24" xfId="0" applyNumberFormat="1" applyFont="1" applyFill="1" applyBorder="1" applyAlignment="1">
      <alignment vertical="center"/>
    </xf>
    <xf numFmtId="1" fontId="0" fillId="4" borderId="134" xfId="0" applyNumberFormat="1" applyFont="1" applyFill="1" applyBorder="1" applyAlignment="1">
      <alignment vertical="center"/>
    </xf>
    <xf numFmtId="1" fontId="7" fillId="0" borderId="131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33" xfId="0" applyFont="1" applyFill="1" applyBorder="1" applyAlignment="1">
      <alignment vertical="center"/>
    </xf>
    <xf numFmtId="0" fontId="0" fillId="0" borderId="131" xfId="0" applyFont="1" applyBorder="1" applyAlignment="1">
      <alignment vertical="center"/>
    </xf>
    <xf numFmtId="1" fontId="0" fillId="4" borderId="101" xfId="0" applyNumberFormat="1" applyFont="1" applyFill="1" applyBorder="1" applyAlignment="1">
      <alignment vertical="center"/>
    </xf>
    <xf numFmtId="0" fontId="7" fillId="0" borderId="135" xfId="0" applyFont="1" applyBorder="1" applyAlignment="1">
      <alignment vertical="center"/>
    </xf>
    <xf numFmtId="0" fontId="7" fillId="0" borderId="136" xfId="0" applyFont="1" applyBorder="1" applyAlignment="1">
      <alignment vertical="center"/>
    </xf>
    <xf numFmtId="172" fontId="7" fillId="0" borderId="136" xfId="0" applyNumberFormat="1" applyFont="1" applyBorder="1" applyAlignment="1">
      <alignment vertical="center"/>
    </xf>
    <xf numFmtId="0" fontId="0" fillId="0" borderId="137" xfId="0" applyFont="1" applyFill="1" applyBorder="1" applyAlignment="1">
      <alignment vertical="center"/>
    </xf>
    <xf numFmtId="1" fontId="7" fillId="0" borderId="136" xfId="0" applyNumberFormat="1" applyFont="1" applyFill="1" applyBorder="1" applyAlignment="1">
      <alignment vertical="center"/>
    </xf>
    <xf numFmtId="0" fontId="7" fillId="0" borderId="138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7" fillId="0" borderId="136" xfId="0" applyFont="1" applyFill="1" applyBorder="1" applyAlignment="1">
      <alignment vertical="center"/>
    </xf>
    <xf numFmtId="1" fontId="7" fillId="7" borderId="139" xfId="0" applyNumberFormat="1" applyFont="1" applyFill="1" applyBorder="1" applyAlignment="1">
      <alignment vertical="center"/>
    </xf>
    <xf numFmtId="172" fontId="7" fillId="5" borderId="74" xfId="0" applyNumberFormat="1" applyFont="1" applyFill="1" applyBorder="1" applyAlignment="1">
      <alignment vertical="center"/>
    </xf>
    <xf numFmtId="1" fontId="0" fillId="5" borderId="117" xfId="0" applyNumberFormat="1" applyFont="1" applyFill="1" applyBorder="1" applyAlignment="1">
      <alignment vertical="center"/>
    </xf>
    <xf numFmtId="1" fontId="0" fillId="5" borderId="9" xfId="0" applyNumberFormat="1" applyFont="1" applyFill="1" applyBorder="1" applyAlignment="1">
      <alignment vertical="center"/>
    </xf>
    <xf numFmtId="1" fontId="0" fillId="5" borderId="8" xfId="0" applyNumberFormat="1" applyFont="1" applyFill="1" applyBorder="1" applyAlignment="1">
      <alignment vertical="center"/>
    </xf>
    <xf numFmtId="0" fontId="7" fillId="8" borderId="140" xfId="0" applyFont="1" applyFill="1" applyBorder="1" applyAlignment="1">
      <alignment vertical="center"/>
    </xf>
    <xf numFmtId="0" fontId="7" fillId="8" borderId="117" xfId="0" applyFont="1" applyFill="1" applyBorder="1" applyAlignment="1">
      <alignment vertical="center"/>
    </xf>
    <xf numFmtId="0" fontId="7" fillId="8" borderId="74" xfId="0" applyFont="1" applyFill="1" applyBorder="1" applyAlignment="1">
      <alignment vertical="center"/>
    </xf>
    <xf numFmtId="0" fontId="0" fillId="8" borderId="9" xfId="0" applyFont="1" applyFill="1" applyBorder="1" applyAlignment="1">
      <alignment vertical="center"/>
    </xf>
    <xf numFmtId="0" fontId="7" fillId="0" borderId="141" xfId="0" applyFont="1" applyFill="1" applyBorder="1" applyAlignment="1">
      <alignment vertical="center"/>
    </xf>
    <xf numFmtId="172" fontId="0" fillId="0" borderId="142" xfId="0" applyNumberFormat="1" applyFont="1" applyFill="1" applyBorder="1" applyAlignment="1">
      <alignment vertical="center"/>
    </xf>
    <xf numFmtId="0" fontId="0" fillId="0" borderId="142" xfId="0" applyFont="1" applyFill="1" applyBorder="1" applyAlignment="1">
      <alignment vertical="center"/>
    </xf>
    <xf numFmtId="0" fontId="0" fillId="0" borderId="143" xfId="0" applyFont="1" applyFill="1" applyBorder="1" applyAlignment="1">
      <alignment vertical="center"/>
    </xf>
    <xf numFmtId="1" fontId="0" fillId="0" borderId="46" xfId="0" applyNumberFormat="1" applyFont="1" applyFill="1" applyBorder="1" applyAlignment="1">
      <alignment vertical="center"/>
    </xf>
    <xf numFmtId="1" fontId="0" fillId="0" borderId="47" xfId="0" applyNumberFormat="1" applyFont="1" applyFill="1" applyBorder="1" applyAlignment="1">
      <alignment vertical="center"/>
    </xf>
    <xf numFmtId="1" fontId="0" fillId="0" borderId="48" xfId="0" applyNumberFormat="1" applyFont="1" applyFill="1" applyBorder="1" applyAlignment="1">
      <alignment vertical="center"/>
    </xf>
    <xf numFmtId="1" fontId="0" fillId="0" borderId="49" xfId="0" applyNumberFormat="1" applyFont="1" applyFill="1" applyBorder="1" applyAlignment="1">
      <alignment vertical="center"/>
    </xf>
    <xf numFmtId="1" fontId="0" fillId="0" borderId="45" xfId="0" applyNumberFormat="1" applyFont="1" applyFill="1" applyBorder="1" applyAlignment="1">
      <alignment vertical="center"/>
    </xf>
    <xf numFmtId="0" fontId="9" fillId="0" borderId="144" xfId="0" applyFont="1" applyFill="1" applyBorder="1" applyAlignment="1">
      <alignment vertical="center"/>
    </xf>
    <xf numFmtId="0" fontId="7" fillId="0" borderId="145" xfId="0" applyFont="1" applyFill="1" applyBorder="1" applyAlignment="1">
      <alignment vertical="center"/>
    </xf>
    <xf numFmtId="172" fontId="0" fillId="0" borderId="37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46" xfId="0" applyFont="1" applyFill="1" applyBorder="1" applyAlignment="1">
      <alignment vertical="center"/>
    </xf>
    <xf numFmtId="1" fontId="0" fillId="4" borderId="36" xfId="0" applyNumberFormat="1" applyFont="1" applyFill="1" applyBorder="1" applyAlignment="1">
      <alignment vertical="center"/>
    </xf>
    <xf numFmtId="1" fontId="0" fillId="4" borderId="35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7" fillId="0" borderId="147" xfId="0" applyFont="1" applyFill="1" applyBorder="1" applyAlignment="1">
      <alignment vertical="center"/>
    </xf>
    <xf numFmtId="172" fontId="7" fillId="0" borderId="83" xfId="0" applyNumberFormat="1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148" xfId="0" applyFont="1" applyFill="1" applyBorder="1" applyAlignment="1">
      <alignment vertical="center"/>
    </xf>
    <xf numFmtId="1" fontId="0" fillId="4" borderId="82" xfId="0" applyNumberFormat="1" applyFont="1" applyFill="1" applyBorder="1" applyAlignment="1">
      <alignment vertical="center"/>
    </xf>
    <xf numFmtId="1" fontId="0" fillId="4" borderId="83" xfId="0" applyNumberFormat="1" applyFont="1" applyFill="1" applyBorder="1" applyAlignment="1">
      <alignment vertical="center"/>
    </xf>
    <xf numFmtId="1" fontId="0" fillId="4" borderId="84" xfId="0" applyNumberFormat="1" applyFont="1" applyFill="1" applyBorder="1" applyAlignment="1">
      <alignment vertical="center"/>
    </xf>
    <xf numFmtId="1" fontId="0" fillId="4" borderId="85" xfId="0" applyNumberFormat="1" applyFont="1" applyFill="1" applyBorder="1" applyAlignment="1">
      <alignment vertical="center"/>
    </xf>
    <xf numFmtId="1" fontId="0" fillId="4" borderId="81" xfId="0" applyNumberFormat="1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1" fontId="8" fillId="0" borderId="131" xfId="0" applyNumberFormat="1" applyFont="1" applyFill="1" applyBorder="1" applyAlignment="1">
      <alignment vertical="center"/>
    </xf>
    <xf numFmtId="1" fontId="7" fillId="7" borderId="140" xfId="0" applyNumberFormat="1" applyFont="1" applyFill="1" applyBorder="1" applyAlignment="1">
      <alignment vertical="center"/>
    </xf>
    <xf numFmtId="0" fontId="0" fillId="8" borderId="74" xfId="0" applyFont="1" applyFill="1" applyBorder="1" applyAlignment="1">
      <alignment vertical="center"/>
    </xf>
    <xf numFmtId="172" fontId="0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49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150" xfId="0" applyFont="1" applyFill="1" applyBorder="1" applyAlignment="1">
      <alignment vertical="center"/>
    </xf>
    <xf numFmtId="0" fontId="0" fillId="0" borderId="15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5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13" fillId="0" borderId="9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AB124"/>
  <sheetViews>
    <sheetView showGridLines="0" tabSelected="1" zoomScale="75" zoomScaleNormal="75" zoomScaleSheetLayoutView="50" workbookViewId="0" topLeftCell="A1">
      <selection activeCell="AF75" sqref="AF75"/>
    </sheetView>
  </sheetViews>
  <sheetFormatPr defaultColWidth="9.33203125" defaultRowHeight="12.75"/>
  <cols>
    <col min="1" max="1" width="16.16015625" style="1" customWidth="1"/>
    <col min="2" max="2" width="21" style="1" customWidth="1"/>
    <col min="3" max="3" width="25.33203125" style="1" customWidth="1"/>
    <col min="4" max="4" width="26.33203125" style="1" customWidth="1"/>
    <col min="5" max="5" width="10.33203125" style="1" hidden="1" customWidth="1"/>
    <col min="6" max="6" width="10.33203125" style="1" customWidth="1"/>
    <col min="7" max="24" width="3.5" style="1" customWidth="1"/>
    <col min="25" max="25" width="5.33203125" style="1" customWidth="1"/>
    <col min="26" max="26" width="4.66015625" style="1" customWidth="1"/>
    <col min="27" max="27" width="5.16015625" style="1" customWidth="1"/>
    <col min="28" max="28" width="22.83203125" style="1" customWidth="1"/>
    <col min="29" max="16384" width="9.33203125" style="1" customWidth="1"/>
  </cols>
  <sheetData>
    <row r="1" ht="13.5" thickBot="1"/>
    <row r="2" spans="1:28" ht="16.5" hidden="1" thickBot="1">
      <c r="A2" s="2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3"/>
      <c r="AA2" s="3"/>
      <c r="AB2" s="3"/>
    </row>
    <row r="3" ht="16.5" hidden="1" thickBot="1">
      <c r="A3" s="2" t="s">
        <v>219</v>
      </c>
    </row>
    <row r="4" spans="1:28" ht="13.5" hidden="1" thickBot="1">
      <c r="A4" s="5" t="s">
        <v>1</v>
      </c>
      <c r="B4" s="6"/>
      <c r="C4" s="7"/>
      <c r="D4" s="8" t="s">
        <v>2</v>
      </c>
      <c r="E4" s="9"/>
      <c r="F4" s="9"/>
      <c r="G4" s="10" t="s">
        <v>220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1"/>
      <c r="Z4" s="12" t="s">
        <v>3</v>
      </c>
      <c r="AA4" s="13"/>
      <c r="AB4" s="14"/>
    </row>
    <row r="5" spans="1:28" ht="13.5" hidden="1" thickBot="1">
      <c r="A5" s="15" t="s">
        <v>4</v>
      </c>
      <c r="B5" s="16"/>
      <c r="C5" s="17" t="s">
        <v>5</v>
      </c>
      <c r="D5" s="18" t="s">
        <v>6</v>
      </c>
      <c r="E5" s="19" t="s">
        <v>7</v>
      </c>
      <c r="F5" s="19" t="s">
        <v>7</v>
      </c>
      <c r="G5" s="20"/>
      <c r="H5" s="21">
        <v>1</v>
      </c>
      <c r="I5" s="22"/>
      <c r="J5" s="23"/>
      <c r="K5" s="21">
        <v>2</v>
      </c>
      <c r="L5" s="22"/>
      <c r="M5" s="23"/>
      <c r="N5" s="21">
        <v>3</v>
      </c>
      <c r="O5" s="22"/>
      <c r="P5" s="23"/>
      <c r="Q5" s="21">
        <v>4</v>
      </c>
      <c r="R5" s="22"/>
      <c r="S5" s="23"/>
      <c r="T5" s="21">
        <v>5</v>
      </c>
      <c r="U5" s="22"/>
      <c r="V5" s="23"/>
      <c r="W5" s="21">
        <v>6</v>
      </c>
      <c r="X5" s="24"/>
      <c r="Y5" s="25" t="s">
        <v>8</v>
      </c>
      <c r="Z5" s="18" t="s">
        <v>9</v>
      </c>
      <c r="AA5" s="26" t="s">
        <v>10</v>
      </c>
      <c r="AB5" s="27" t="s">
        <v>11</v>
      </c>
    </row>
    <row r="6" spans="1:28" ht="15" hidden="1" thickBot="1" thickTop="1">
      <c r="A6" s="28" t="s">
        <v>12</v>
      </c>
      <c r="B6" s="29" t="s">
        <v>221</v>
      </c>
      <c r="C6" s="30" t="s">
        <v>13</v>
      </c>
      <c r="D6" s="31" t="s">
        <v>14</v>
      </c>
      <c r="E6" s="32" t="s">
        <v>15</v>
      </c>
      <c r="F6" s="32" t="s">
        <v>15</v>
      </c>
      <c r="G6" s="33">
        <v>4</v>
      </c>
      <c r="H6" s="34"/>
      <c r="I6" s="35"/>
      <c r="J6" s="36"/>
      <c r="K6" s="37"/>
      <c r="L6" s="38"/>
      <c r="M6" s="36"/>
      <c r="N6" s="37"/>
      <c r="O6" s="38"/>
      <c r="P6" s="36"/>
      <c r="Q6" s="37"/>
      <c r="R6" s="38"/>
      <c r="S6" s="36"/>
      <c r="T6" s="37"/>
      <c r="U6" s="38"/>
      <c r="V6" s="36"/>
      <c r="W6" s="37"/>
      <c r="X6" s="39"/>
      <c r="Y6" s="40">
        <f aca="true" t="shared" si="0" ref="Y6:Y21">SUM(G6:X6)</f>
        <v>4</v>
      </c>
      <c r="Z6" s="41">
        <v>5</v>
      </c>
      <c r="AA6" s="42"/>
      <c r="AB6" s="43" t="s">
        <v>16</v>
      </c>
    </row>
    <row r="7" spans="1:28" ht="13.5" hidden="1" thickBot="1">
      <c r="A7" s="28" t="s">
        <v>17</v>
      </c>
      <c r="B7" s="44">
        <f>SUM(G6:X8)</f>
        <v>6</v>
      </c>
      <c r="C7" s="45"/>
      <c r="D7" s="46" t="s">
        <v>18</v>
      </c>
      <c r="E7" s="47" t="s">
        <v>19</v>
      </c>
      <c r="F7" s="47" t="s">
        <v>19</v>
      </c>
      <c r="G7" s="48"/>
      <c r="H7" s="49">
        <v>2</v>
      </c>
      <c r="I7" s="50"/>
      <c r="J7" s="51"/>
      <c r="K7" s="52"/>
      <c r="L7" s="53"/>
      <c r="M7" s="51"/>
      <c r="N7" s="52"/>
      <c r="O7" s="53"/>
      <c r="P7" s="51"/>
      <c r="Q7" s="52"/>
      <c r="R7" s="53"/>
      <c r="S7" s="51"/>
      <c r="T7" s="52"/>
      <c r="U7" s="53"/>
      <c r="V7" s="51"/>
      <c r="W7" s="52"/>
      <c r="X7" s="54"/>
      <c r="Y7" s="55">
        <f t="shared" si="0"/>
        <v>2</v>
      </c>
      <c r="Z7" s="56"/>
      <c r="AA7" s="57">
        <v>5</v>
      </c>
      <c r="AB7" s="58"/>
    </row>
    <row r="8" spans="1:28" ht="13.5" hidden="1" thickBot="1">
      <c r="A8" s="28" t="s">
        <v>20</v>
      </c>
      <c r="B8" s="44"/>
      <c r="C8" s="45"/>
      <c r="D8" s="59"/>
      <c r="E8" s="60"/>
      <c r="F8" s="60"/>
      <c r="G8" s="61"/>
      <c r="H8" s="62"/>
      <c r="I8" s="63"/>
      <c r="J8" s="64"/>
      <c r="K8" s="62"/>
      <c r="L8" s="63"/>
      <c r="M8" s="64"/>
      <c r="N8" s="62"/>
      <c r="O8" s="63"/>
      <c r="P8" s="64"/>
      <c r="Q8" s="62"/>
      <c r="R8" s="63"/>
      <c r="S8" s="64"/>
      <c r="T8" s="62"/>
      <c r="U8" s="63"/>
      <c r="V8" s="64"/>
      <c r="W8" s="62"/>
      <c r="X8" s="65"/>
      <c r="Y8" s="66">
        <f t="shared" si="0"/>
        <v>0</v>
      </c>
      <c r="Z8" s="67"/>
      <c r="AA8" s="68"/>
      <c r="AB8" s="69"/>
    </row>
    <row r="9" spans="1:28" ht="14.25" hidden="1" thickBot="1">
      <c r="A9" s="28" t="s">
        <v>21</v>
      </c>
      <c r="B9" s="70" t="s">
        <v>222</v>
      </c>
      <c r="C9" s="71" t="s">
        <v>22</v>
      </c>
      <c r="D9" s="72" t="s">
        <v>23</v>
      </c>
      <c r="E9" s="73" t="s">
        <v>24</v>
      </c>
      <c r="F9" s="73" t="s">
        <v>24</v>
      </c>
      <c r="G9" s="74"/>
      <c r="H9" s="75"/>
      <c r="I9" s="76"/>
      <c r="J9" s="77">
        <v>4</v>
      </c>
      <c r="K9" s="78"/>
      <c r="L9" s="79"/>
      <c r="M9" s="80"/>
      <c r="N9" s="75"/>
      <c r="O9" s="76"/>
      <c r="P9" s="80"/>
      <c r="Q9" s="75"/>
      <c r="R9" s="76"/>
      <c r="S9" s="80"/>
      <c r="T9" s="75"/>
      <c r="U9" s="76"/>
      <c r="V9" s="80"/>
      <c r="W9" s="75"/>
      <c r="X9" s="81"/>
      <c r="Y9" s="82">
        <f t="shared" si="0"/>
        <v>4</v>
      </c>
      <c r="Z9" s="83">
        <v>5</v>
      </c>
      <c r="AA9" s="84"/>
      <c r="AB9" s="85" t="s">
        <v>25</v>
      </c>
    </row>
    <row r="10" spans="1:28" ht="13.5" hidden="1" thickBot="1">
      <c r="A10" s="28" t="s">
        <v>26</v>
      </c>
      <c r="B10" s="86">
        <f>SUM(G9:X11)</f>
        <v>6</v>
      </c>
      <c r="C10" s="87"/>
      <c r="D10" s="88" t="s">
        <v>27</v>
      </c>
      <c r="E10" s="89" t="s">
        <v>28</v>
      </c>
      <c r="F10" s="89" t="s">
        <v>28</v>
      </c>
      <c r="G10" s="90"/>
      <c r="H10" s="91"/>
      <c r="I10" s="92"/>
      <c r="J10" s="93"/>
      <c r="K10" s="94"/>
      <c r="L10" s="95">
        <v>2</v>
      </c>
      <c r="M10" s="96"/>
      <c r="N10" s="91"/>
      <c r="O10" s="92"/>
      <c r="P10" s="96"/>
      <c r="Q10" s="91"/>
      <c r="R10" s="92"/>
      <c r="S10" s="96"/>
      <c r="T10" s="91"/>
      <c r="U10" s="92"/>
      <c r="V10" s="96"/>
      <c r="W10" s="91"/>
      <c r="X10" s="97"/>
      <c r="Y10" s="98">
        <f t="shared" si="0"/>
        <v>2</v>
      </c>
      <c r="Z10" s="99"/>
      <c r="AA10" s="100">
        <v>5</v>
      </c>
      <c r="AB10" s="101" t="s">
        <v>29</v>
      </c>
    </row>
    <row r="11" spans="1:28" ht="13.5" hidden="1" thickBot="1">
      <c r="A11" s="102" t="s">
        <v>30</v>
      </c>
      <c r="B11" s="86"/>
      <c r="C11" s="87"/>
      <c r="D11" s="103"/>
      <c r="E11" s="60"/>
      <c r="F11" s="60"/>
      <c r="G11" s="61"/>
      <c r="H11" s="62"/>
      <c r="I11" s="63"/>
      <c r="J11" s="64"/>
      <c r="K11" s="62"/>
      <c r="L11" s="63"/>
      <c r="M11" s="64"/>
      <c r="N11" s="62"/>
      <c r="O11" s="63"/>
      <c r="P11" s="64"/>
      <c r="Q11" s="62"/>
      <c r="R11" s="63"/>
      <c r="S11" s="64"/>
      <c r="T11" s="62"/>
      <c r="U11" s="63"/>
      <c r="V11" s="64"/>
      <c r="W11" s="62"/>
      <c r="X11" s="65"/>
      <c r="Y11" s="66">
        <f t="shared" si="0"/>
        <v>0</v>
      </c>
      <c r="Z11" s="67"/>
      <c r="AA11" s="104"/>
      <c r="AB11" s="105"/>
    </row>
    <row r="12" spans="1:28" ht="14.25" hidden="1" thickBot="1">
      <c r="A12" s="106" t="s">
        <v>31</v>
      </c>
      <c r="B12" s="70" t="s">
        <v>223</v>
      </c>
      <c r="C12" s="107" t="s">
        <v>32</v>
      </c>
      <c r="D12" s="72" t="s">
        <v>33</v>
      </c>
      <c r="E12" s="108" t="s">
        <v>34</v>
      </c>
      <c r="F12" s="108" t="s">
        <v>34</v>
      </c>
      <c r="G12" s="74"/>
      <c r="H12" s="75"/>
      <c r="I12" s="76"/>
      <c r="J12" s="77"/>
      <c r="K12" s="78"/>
      <c r="L12" s="79">
        <v>2</v>
      </c>
      <c r="M12" s="109"/>
      <c r="N12" s="110"/>
      <c r="O12" s="111"/>
      <c r="P12" s="109"/>
      <c r="Q12" s="110"/>
      <c r="R12" s="111"/>
      <c r="S12" s="109"/>
      <c r="T12" s="110"/>
      <c r="U12" s="111"/>
      <c r="V12" s="109"/>
      <c r="W12" s="110"/>
      <c r="X12" s="112"/>
      <c r="Y12" s="113">
        <f t="shared" si="0"/>
        <v>2</v>
      </c>
      <c r="Z12" s="114"/>
      <c r="AA12" s="115">
        <v>5</v>
      </c>
      <c r="AB12" s="85" t="s">
        <v>35</v>
      </c>
    </row>
    <row r="13" spans="1:28" ht="13.5" hidden="1" thickBot="1">
      <c r="A13" s="106" t="s">
        <v>36</v>
      </c>
      <c r="B13" s="86">
        <f>SUM(G12:X13)</f>
        <v>2</v>
      </c>
      <c r="C13" s="116"/>
      <c r="D13" s="117"/>
      <c r="E13" s="118"/>
      <c r="F13" s="118"/>
      <c r="G13" s="119"/>
      <c r="H13" s="120"/>
      <c r="I13" s="121"/>
      <c r="J13" s="122"/>
      <c r="K13" s="120"/>
      <c r="L13" s="121"/>
      <c r="M13" s="122"/>
      <c r="N13" s="120"/>
      <c r="O13" s="121"/>
      <c r="P13" s="122"/>
      <c r="Q13" s="120"/>
      <c r="R13" s="121"/>
      <c r="S13" s="122"/>
      <c r="T13" s="120"/>
      <c r="U13" s="121"/>
      <c r="V13" s="122"/>
      <c r="W13" s="120"/>
      <c r="X13" s="123"/>
      <c r="Y13" s="124">
        <f t="shared" si="0"/>
        <v>0</v>
      </c>
      <c r="Z13" s="125"/>
      <c r="AA13" s="126"/>
      <c r="AB13" s="127"/>
    </row>
    <row r="14" spans="1:28" ht="14.25" hidden="1" thickBot="1">
      <c r="A14" s="106"/>
      <c r="B14" s="128" t="s">
        <v>224</v>
      </c>
      <c r="C14" s="107"/>
      <c r="D14" s="129"/>
      <c r="E14" s="130"/>
      <c r="F14" s="130"/>
      <c r="G14" s="131"/>
      <c r="H14" s="132"/>
      <c r="I14" s="133"/>
      <c r="J14" s="134"/>
      <c r="K14" s="132"/>
      <c r="L14" s="133"/>
      <c r="M14" s="134"/>
      <c r="N14" s="132"/>
      <c r="O14" s="133"/>
      <c r="P14" s="134"/>
      <c r="Q14" s="132"/>
      <c r="R14" s="133"/>
      <c r="S14" s="134"/>
      <c r="T14" s="132"/>
      <c r="U14" s="133"/>
      <c r="V14" s="134"/>
      <c r="W14" s="132"/>
      <c r="X14" s="135"/>
      <c r="Y14" s="136">
        <f t="shared" si="0"/>
        <v>0</v>
      </c>
      <c r="Z14" s="137"/>
      <c r="AA14" s="138"/>
      <c r="AB14" s="139"/>
    </row>
    <row r="15" spans="1:28" ht="14.25" hidden="1" thickBot="1">
      <c r="A15" s="106"/>
      <c r="B15" s="140" t="s">
        <v>225</v>
      </c>
      <c r="C15" s="141"/>
      <c r="D15" s="142"/>
      <c r="E15" s="143"/>
      <c r="F15" s="143"/>
      <c r="G15" s="144"/>
      <c r="H15" s="145"/>
      <c r="I15" s="146"/>
      <c r="J15" s="147"/>
      <c r="K15" s="145"/>
      <c r="L15" s="146"/>
      <c r="M15" s="147"/>
      <c r="N15" s="145"/>
      <c r="O15" s="146"/>
      <c r="P15" s="147"/>
      <c r="Q15" s="145"/>
      <c r="R15" s="146"/>
      <c r="S15" s="147"/>
      <c r="T15" s="145"/>
      <c r="U15" s="146"/>
      <c r="V15" s="147"/>
      <c r="W15" s="145"/>
      <c r="X15" s="148"/>
      <c r="Y15" s="149">
        <f t="shared" si="0"/>
        <v>0</v>
      </c>
      <c r="Z15" s="150"/>
      <c r="AA15" s="151"/>
      <c r="AB15" s="152"/>
    </row>
    <row r="16" spans="1:28" ht="14.25" hidden="1" thickBot="1">
      <c r="A16" s="106"/>
      <c r="B16" s="153" t="s">
        <v>226</v>
      </c>
      <c r="C16" s="154" t="s">
        <v>37</v>
      </c>
      <c r="D16" s="155" t="s">
        <v>38</v>
      </c>
      <c r="E16" s="156"/>
      <c r="F16" s="156"/>
      <c r="G16" s="157">
        <v>1</v>
      </c>
      <c r="H16" s="158"/>
      <c r="I16" s="50"/>
      <c r="J16" s="159"/>
      <c r="K16" s="158"/>
      <c r="L16" s="50"/>
      <c r="M16" s="159"/>
      <c r="N16" s="158"/>
      <c r="O16" s="50"/>
      <c r="P16" s="159"/>
      <c r="Q16" s="158"/>
      <c r="R16" s="50"/>
      <c r="S16" s="159"/>
      <c r="T16" s="158"/>
      <c r="U16" s="50"/>
      <c r="V16" s="159"/>
      <c r="W16" s="158"/>
      <c r="X16" s="160"/>
      <c r="Y16" s="161">
        <f t="shared" si="0"/>
        <v>1</v>
      </c>
      <c r="Z16" s="162">
        <v>5</v>
      </c>
      <c r="AA16" s="163"/>
      <c r="AB16" s="164" t="s">
        <v>39</v>
      </c>
    </row>
    <row r="17" spans="1:28" ht="13.5" hidden="1" thickBot="1">
      <c r="A17" s="106"/>
      <c r="B17" s="165" t="s">
        <v>40</v>
      </c>
      <c r="C17" s="116" t="s">
        <v>41</v>
      </c>
      <c r="D17" s="166" t="s">
        <v>42</v>
      </c>
      <c r="E17" s="167"/>
      <c r="F17" s="167"/>
      <c r="G17" s="168">
        <v>1</v>
      </c>
      <c r="H17" s="169"/>
      <c r="I17" s="170"/>
      <c r="J17" s="171"/>
      <c r="K17" s="169"/>
      <c r="L17" s="170"/>
      <c r="M17" s="171"/>
      <c r="N17" s="169"/>
      <c r="O17" s="170"/>
      <c r="P17" s="171"/>
      <c r="Q17" s="169"/>
      <c r="R17" s="170"/>
      <c r="S17" s="171"/>
      <c r="T17" s="169"/>
      <c r="U17" s="170"/>
      <c r="V17" s="171"/>
      <c r="W17" s="169"/>
      <c r="X17" s="172"/>
      <c r="Y17" s="173">
        <f t="shared" si="0"/>
        <v>1</v>
      </c>
      <c r="Z17" s="174">
        <v>5</v>
      </c>
      <c r="AA17" s="175"/>
      <c r="AB17" s="176" t="s">
        <v>39</v>
      </c>
    </row>
    <row r="18" spans="1:28" ht="13.5" hidden="1" thickBot="1">
      <c r="A18" s="106"/>
      <c r="B18" s="165" t="s">
        <v>43</v>
      </c>
      <c r="C18" s="177" t="s">
        <v>227</v>
      </c>
      <c r="D18" s="166" t="s">
        <v>44</v>
      </c>
      <c r="E18" s="167"/>
      <c r="F18" s="167"/>
      <c r="G18" s="178" t="s">
        <v>45</v>
      </c>
      <c r="H18" s="120"/>
      <c r="I18" s="121"/>
      <c r="J18" s="122"/>
      <c r="K18" s="120"/>
      <c r="L18" s="121"/>
      <c r="M18" s="122"/>
      <c r="N18" s="120"/>
      <c r="O18" s="121"/>
      <c r="P18" s="122"/>
      <c r="Q18" s="120"/>
      <c r="R18" s="121"/>
      <c r="S18" s="122"/>
      <c r="T18" s="120"/>
      <c r="U18" s="121"/>
      <c r="V18" s="122"/>
      <c r="W18" s="120"/>
      <c r="X18" s="123"/>
      <c r="Y18" s="173">
        <f t="shared" si="0"/>
        <v>0</v>
      </c>
      <c r="Z18" s="174"/>
      <c r="AA18" s="175"/>
      <c r="AB18" s="176" t="s">
        <v>39</v>
      </c>
    </row>
    <row r="19" spans="1:28" ht="16.5" hidden="1" thickBot="1">
      <c r="A19" s="179">
        <f>SUM(G6:X19)</f>
        <v>17</v>
      </c>
      <c r="B19" s="180">
        <f>SUM(G16:X19)</f>
        <v>3</v>
      </c>
      <c r="C19" s="181" t="s">
        <v>46</v>
      </c>
      <c r="D19" s="182" t="s">
        <v>46</v>
      </c>
      <c r="E19" s="183"/>
      <c r="F19" s="183"/>
      <c r="G19" s="184"/>
      <c r="H19" s="185"/>
      <c r="I19" s="186"/>
      <c r="J19" s="187"/>
      <c r="K19" s="185"/>
      <c r="L19" s="186"/>
      <c r="M19" s="187"/>
      <c r="N19" s="185"/>
      <c r="O19" s="186"/>
      <c r="P19" s="187"/>
      <c r="Q19" s="185"/>
      <c r="R19" s="186"/>
      <c r="S19" s="187"/>
      <c r="T19" s="185"/>
      <c r="U19" s="186"/>
      <c r="V19" s="187">
        <v>1</v>
      </c>
      <c r="W19" s="185"/>
      <c r="X19" s="188"/>
      <c r="Y19" s="189">
        <f t="shared" si="0"/>
        <v>1</v>
      </c>
      <c r="Z19" s="190">
        <v>5</v>
      </c>
      <c r="AA19" s="191"/>
      <c r="AB19" s="192" t="s">
        <v>39</v>
      </c>
    </row>
    <row r="20" spans="1:28" ht="14.25" hidden="1" thickBot="1">
      <c r="A20" s="193" t="s">
        <v>12</v>
      </c>
      <c r="B20" s="153" t="s">
        <v>47</v>
      </c>
      <c r="C20" s="87" t="s">
        <v>48</v>
      </c>
      <c r="D20" s="46" t="s">
        <v>48</v>
      </c>
      <c r="E20" s="47" t="s">
        <v>49</v>
      </c>
      <c r="F20" s="47" t="s">
        <v>49</v>
      </c>
      <c r="G20" s="157">
        <v>4</v>
      </c>
      <c r="H20" s="158"/>
      <c r="I20" s="50"/>
      <c r="J20" s="64"/>
      <c r="K20" s="62"/>
      <c r="L20" s="63"/>
      <c r="M20" s="51"/>
      <c r="N20" s="52"/>
      <c r="O20" s="53"/>
      <c r="P20" s="51"/>
      <c r="Q20" s="52"/>
      <c r="R20" s="53"/>
      <c r="S20" s="51"/>
      <c r="T20" s="52"/>
      <c r="U20" s="53"/>
      <c r="V20" s="51"/>
      <c r="W20" s="52"/>
      <c r="X20" s="54"/>
      <c r="Y20" s="55">
        <f t="shared" si="0"/>
        <v>4</v>
      </c>
      <c r="Z20" s="56">
        <v>5</v>
      </c>
      <c r="AA20" s="57"/>
      <c r="AB20" s="58" t="s">
        <v>50</v>
      </c>
    </row>
    <row r="21" spans="1:28" ht="13.5" hidden="1" thickBot="1">
      <c r="A21" s="193" t="s">
        <v>51</v>
      </c>
      <c r="B21" s="194" t="s">
        <v>48</v>
      </c>
      <c r="C21" s="195">
        <f>SUM(G20:X21)</f>
        <v>9</v>
      </c>
      <c r="D21" s="196" t="s">
        <v>52</v>
      </c>
      <c r="E21" s="197" t="s">
        <v>53</v>
      </c>
      <c r="F21" s="197" t="s">
        <v>53</v>
      </c>
      <c r="G21" s="168"/>
      <c r="H21" s="169"/>
      <c r="I21" s="170">
        <v>5</v>
      </c>
      <c r="J21" s="198"/>
      <c r="K21" s="199"/>
      <c r="L21" s="200"/>
      <c r="M21" s="198"/>
      <c r="N21" s="199"/>
      <c r="O21" s="200"/>
      <c r="P21" s="198"/>
      <c r="Q21" s="199"/>
      <c r="R21" s="200"/>
      <c r="S21" s="198"/>
      <c r="T21" s="199"/>
      <c r="U21" s="200"/>
      <c r="V21" s="198"/>
      <c r="W21" s="199"/>
      <c r="X21" s="201"/>
      <c r="Y21" s="173">
        <f t="shared" si="0"/>
        <v>5</v>
      </c>
      <c r="Z21" s="174"/>
      <c r="AA21" s="175">
        <v>5</v>
      </c>
      <c r="AB21" s="202" t="s">
        <v>54</v>
      </c>
    </row>
    <row r="22" spans="1:28" ht="14.25" hidden="1" thickBot="1">
      <c r="A22" s="203" t="s">
        <v>55</v>
      </c>
      <c r="B22" s="128" t="s">
        <v>56</v>
      </c>
      <c r="C22" s="107" t="s">
        <v>57</v>
      </c>
      <c r="D22" s="204" t="s">
        <v>58</v>
      </c>
      <c r="E22" s="205" t="s">
        <v>59</v>
      </c>
      <c r="F22" s="205" t="s">
        <v>59</v>
      </c>
      <c r="G22" s="206"/>
      <c r="H22" s="207"/>
      <c r="I22" s="208"/>
      <c r="J22" s="209">
        <v>3</v>
      </c>
      <c r="K22" s="210"/>
      <c r="L22" s="211"/>
      <c r="M22" s="212"/>
      <c r="N22" s="207"/>
      <c r="O22" s="208"/>
      <c r="P22" s="212"/>
      <c r="Q22" s="207"/>
      <c r="R22" s="208"/>
      <c r="S22" s="212"/>
      <c r="T22" s="207"/>
      <c r="U22" s="208"/>
      <c r="V22" s="212"/>
      <c r="W22" s="207"/>
      <c r="X22" s="213"/>
      <c r="Y22" s="214">
        <f>SUM(G22:X23)</f>
        <v>4</v>
      </c>
      <c r="Z22" s="215">
        <v>5</v>
      </c>
      <c r="AA22" s="216"/>
      <c r="AB22" s="217" t="s">
        <v>60</v>
      </c>
    </row>
    <row r="23" spans="1:28" ht="14.25" hidden="1" thickBot="1">
      <c r="A23" s="106" t="s">
        <v>61</v>
      </c>
      <c r="B23" s="153"/>
      <c r="C23" s="116"/>
      <c r="D23" s="46" t="s">
        <v>62</v>
      </c>
      <c r="E23" s="47" t="s">
        <v>63</v>
      </c>
      <c r="F23" s="47" t="s">
        <v>63</v>
      </c>
      <c r="G23" s="218"/>
      <c r="H23" s="52"/>
      <c r="I23" s="53"/>
      <c r="J23" s="159"/>
      <c r="K23" s="158">
        <v>1</v>
      </c>
      <c r="L23" s="50"/>
      <c r="M23" s="51"/>
      <c r="N23" s="52"/>
      <c r="O23" s="53"/>
      <c r="P23" s="51"/>
      <c r="Q23" s="52"/>
      <c r="R23" s="53"/>
      <c r="S23" s="51"/>
      <c r="T23" s="52"/>
      <c r="U23" s="53"/>
      <c r="V23" s="51"/>
      <c r="W23" s="52"/>
      <c r="X23" s="54"/>
      <c r="Y23" s="55">
        <v>0</v>
      </c>
      <c r="Z23" s="56"/>
      <c r="AA23" s="57" t="s">
        <v>64</v>
      </c>
      <c r="AB23" s="43"/>
    </row>
    <row r="24" spans="1:28" ht="13.5" hidden="1" thickBot="1">
      <c r="A24" s="106" t="s">
        <v>65</v>
      </c>
      <c r="B24" s="219" t="s">
        <v>57</v>
      </c>
      <c r="C24" s="116"/>
      <c r="D24" s="31" t="s">
        <v>66</v>
      </c>
      <c r="E24" s="197" t="s">
        <v>67</v>
      </c>
      <c r="F24" s="197" t="s">
        <v>67</v>
      </c>
      <c r="G24" s="220"/>
      <c r="H24" s="199"/>
      <c r="I24" s="200"/>
      <c r="J24" s="198"/>
      <c r="K24" s="199"/>
      <c r="L24" s="200"/>
      <c r="M24" s="171">
        <v>2</v>
      </c>
      <c r="N24" s="169"/>
      <c r="O24" s="170"/>
      <c r="P24" s="198"/>
      <c r="Q24" s="199"/>
      <c r="R24" s="200"/>
      <c r="S24" s="198"/>
      <c r="T24" s="199"/>
      <c r="U24" s="200"/>
      <c r="V24" s="198"/>
      <c r="W24" s="199"/>
      <c r="X24" s="201"/>
      <c r="Y24" s="173">
        <f>SUM(G24:X25)</f>
        <v>3</v>
      </c>
      <c r="Z24" s="174">
        <v>5</v>
      </c>
      <c r="AA24" s="175"/>
      <c r="AB24" s="217" t="s">
        <v>68</v>
      </c>
    </row>
    <row r="25" spans="1:28" ht="16.5" hidden="1" thickBot="1">
      <c r="A25" s="221">
        <f>SUM(G20:X49)</f>
        <v>84</v>
      </c>
      <c r="B25" s="165" t="s">
        <v>69</v>
      </c>
      <c r="C25" s="222"/>
      <c r="D25" s="46" t="s">
        <v>70</v>
      </c>
      <c r="E25" s="47" t="s">
        <v>71</v>
      </c>
      <c r="F25" s="47" t="s">
        <v>71</v>
      </c>
      <c r="G25" s="61"/>
      <c r="H25" s="62"/>
      <c r="I25" s="63"/>
      <c r="J25" s="64"/>
      <c r="K25" s="62"/>
      <c r="L25" s="63"/>
      <c r="M25" s="159"/>
      <c r="N25" s="158">
        <v>1</v>
      </c>
      <c r="O25" s="50"/>
      <c r="P25" s="64"/>
      <c r="Q25" s="62"/>
      <c r="R25" s="63"/>
      <c r="S25" s="64"/>
      <c r="T25" s="62"/>
      <c r="U25" s="63"/>
      <c r="V25" s="64"/>
      <c r="W25" s="62"/>
      <c r="X25" s="65"/>
      <c r="Y25" s="161">
        <v>0</v>
      </c>
      <c r="Z25" s="162"/>
      <c r="AA25" s="163" t="s">
        <v>64</v>
      </c>
      <c r="AB25" s="58"/>
    </row>
    <row r="26" spans="1:28" ht="13.5" hidden="1" thickBot="1">
      <c r="A26" s="106"/>
      <c r="B26" s="223" t="s">
        <v>72</v>
      </c>
      <c r="C26" s="222">
        <f>SUM(G22:X26)</f>
        <v>11</v>
      </c>
      <c r="D26" s="224" t="s">
        <v>73</v>
      </c>
      <c r="E26" s="225" t="s">
        <v>74</v>
      </c>
      <c r="F26" s="225" t="s">
        <v>74</v>
      </c>
      <c r="G26" s="218"/>
      <c r="H26" s="52"/>
      <c r="I26" s="53"/>
      <c r="J26" s="51"/>
      <c r="K26" s="52"/>
      <c r="L26" s="53"/>
      <c r="M26" s="159"/>
      <c r="N26" s="158"/>
      <c r="O26" s="50">
        <v>4</v>
      </c>
      <c r="P26" s="51"/>
      <c r="Q26" s="52"/>
      <c r="R26" s="53"/>
      <c r="S26" s="51"/>
      <c r="T26" s="52"/>
      <c r="U26" s="53"/>
      <c r="V26" s="51"/>
      <c r="W26" s="52"/>
      <c r="X26" s="54"/>
      <c r="Y26" s="55">
        <f aca="true" t="shared" si="1" ref="Y26:Y49">SUM(G26:X26)</f>
        <v>4</v>
      </c>
      <c r="Z26" s="56"/>
      <c r="AA26" s="57">
        <v>5</v>
      </c>
      <c r="AB26" s="226" t="s">
        <v>75</v>
      </c>
    </row>
    <row r="27" spans="1:28" ht="16.5" hidden="1" thickBot="1">
      <c r="A27" s="227"/>
      <c r="B27" s="223" t="s">
        <v>76</v>
      </c>
      <c r="C27" s="228" t="s">
        <v>77</v>
      </c>
      <c r="D27" s="229" t="s">
        <v>78</v>
      </c>
      <c r="E27" s="89" t="s">
        <v>79</v>
      </c>
      <c r="F27" s="89" t="s">
        <v>79</v>
      </c>
      <c r="G27" s="90"/>
      <c r="H27" s="91"/>
      <c r="I27" s="92"/>
      <c r="J27" s="96"/>
      <c r="K27" s="91"/>
      <c r="L27" s="92"/>
      <c r="M27" s="230"/>
      <c r="N27" s="231"/>
      <c r="O27" s="232"/>
      <c r="P27" s="93">
        <v>3</v>
      </c>
      <c r="Q27" s="94"/>
      <c r="R27" s="95"/>
      <c r="S27" s="51"/>
      <c r="T27" s="52"/>
      <c r="U27" s="53"/>
      <c r="V27" s="96"/>
      <c r="W27" s="91"/>
      <c r="X27" s="97"/>
      <c r="Y27" s="98">
        <f t="shared" si="1"/>
        <v>3</v>
      </c>
      <c r="Z27" s="99">
        <v>5</v>
      </c>
      <c r="AA27" s="233"/>
      <c r="AB27" s="234" t="s">
        <v>80</v>
      </c>
    </row>
    <row r="28" spans="1:28" ht="13.5" hidden="1" thickBot="1">
      <c r="A28" s="235"/>
      <c r="B28" s="236"/>
      <c r="C28" s="237" t="s">
        <v>81</v>
      </c>
      <c r="D28" s="229" t="s">
        <v>82</v>
      </c>
      <c r="E28" s="225" t="s">
        <v>83</v>
      </c>
      <c r="F28" s="225" t="s">
        <v>83</v>
      </c>
      <c r="G28" s="90"/>
      <c r="H28" s="91"/>
      <c r="I28" s="92"/>
      <c r="J28" s="96"/>
      <c r="K28" s="91"/>
      <c r="L28" s="92"/>
      <c r="M28" s="96"/>
      <c r="N28" s="91"/>
      <c r="O28" s="92"/>
      <c r="P28" s="93">
        <v>1</v>
      </c>
      <c r="Q28" s="94"/>
      <c r="R28" s="95">
        <v>1</v>
      </c>
      <c r="S28" s="96"/>
      <c r="T28" s="91"/>
      <c r="U28" s="92"/>
      <c r="V28" s="96"/>
      <c r="W28" s="91"/>
      <c r="X28" s="97"/>
      <c r="Y28" s="98">
        <f t="shared" si="1"/>
        <v>2</v>
      </c>
      <c r="Z28" s="99">
        <v>5</v>
      </c>
      <c r="AA28" s="233"/>
      <c r="AB28" s="234" t="s">
        <v>84</v>
      </c>
    </row>
    <row r="29" spans="1:28" ht="13.5" hidden="1" thickBot="1">
      <c r="A29" s="235"/>
      <c r="B29" s="165"/>
      <c r="C29" s="228" t="s">
        <v>85</v>
      </c>
      <c r="D29" s="229" t="s">
        <v>86</v>
      </c>
      <c r="E29" s="89" t="s">
        <v>87</v>
      </c>
      <c r="F29" s="89" t="s">
        <v>87</v>
      </c>
      <c r="G29" s="238"/>
      <c r="H29" s="239"/>
      <c r="I29" s="240"/>
      <c r="J29" s="241"/>
      <c r="K29" s="239"/>
      <c r="L29" s="240"/>
      <c r="M29" s="93">
        <v>2</v>
      </c>
      <c r="N29" s="94"/>
      <c r="O29" s="95"/>
      <c r="P29" s="241"/>
      <c r="Q29" s="239"/>
      <c r="R29" s="240"/>
      <c r="S29" s="241"/>
      <c r="T29" s="239"/>
      <c r="U29" s="240"/>
      <c r="V29" s="241"/>
      <c r="W29" s="239"/>
      <c r="X29" s="97"/>
      <c r="Y29" s="98">
        <f t="shared" si="1"/>
        <v>2</v>
      </c>
      <c r="Z29" s="99">
        <v>5</v>
      </c>
      <c r="AA29" s="233"/>
      <c r="AB29" s="234" t="s">
        <v>88</v>
      </c>
    </row>
    <row r="30" spans="1:28" ht="13.5" hidden="1" thickBot="1">
      <c r="A30" s="235"/>
      <c r="B30" s="242">
        <f>SUM(G22:R30)</f>
        <v>20</v>
      </c>
      <c r="C30" s="243">
        <f>SUM(G29:X30)</f>
        <v>4</v>
      </c>
      <c r="D30" s="229" t="s">
        <v>89</v>
      </c>
      <c r="E30" s="244" t="s">
        <v>90</v>
      </c>
      <c r="F30" s="244" t="s">
        <v>90</v>
      </c>
      <c r="G30" s="238"/>
      <c r="H30" s="239"/>
      <c r="I30" s="240"/>
      <c r="J30" s="241"/>
      <c r="K30" s="239"/>
      <c r="L30" s="240"/>
      <c r="M30" s="241"/>
      <c r="N30" s="239"/>
      <c r="O30" s="240"/>
      <c r="P30" s="93"/>
      <c r="Q30" s="94"/>
      <c r="R30" s="95">
        <v>2</v>
      </c>
      <c r="S30" s="241"/>
      <c r="T30" s="239"/>
      <c r="U30" s="240"/>
      <c r="V30" s="241"/>
      <c r="W30" s="239"/>
      <c r="X30" s="97"/>
      <c r="Y30" s="98">
        <f t="shared" si="1"/>
        <v>2</v>
      </c>
      <c r="Z30" s="99"/>
      <c r="AA30" s="233">
        <v>5</v>
      </c>
      <c r="AB30" s="234" t="s">
        <v>91</v>
      </c>
    </row>
    <row r="31" spans="1:28" ht="14.25" hidden="1" thickBot="1">
      <c r="A31" s="193"/>
      <c r="B31" s="70" t="s">
        <v>92</v>
      </c>
      <c r="C31" s="107" t="s">
        <v>93</v>
      </c>
      <c r="D31" s="72" t="s">
        <v>94</v>
      </c>
      <c r="E31" s="108" t="s">
        <v>95</v>
      </c>
      <c r="F31" s="108" t="s">
        <v>95</v>
      </c>
      <c r="G31" s="245">
        <v>2</v>
      </c>
      <c r="H31" s="78"/>
      <c r="I31" s="79"/>
      <c r="J31" s="109"/>
      <c r="K31" s="110"/>
      <c r="L31" s="111"/>
      <c r="M31" s="109"/>
      <c r="N31" s="110"/>
      <c r="O31" s="111"/>
      <c r="P31" s="109"/>
      <c r="Q31" s="110"/>
      <c r="R31" s="111"/>
      <c r="S31" s="109"/>
      <c r="T31" s="110"/>
      <c r="U31" s="111"/>
      <c r="V31" s="109"/>
      <c r="W31" s="110"/>
      <c r="X31" s="112"/>
      <c r="Y31" s="113">
        <f t="shared" si="1"/>
        <v>2</v>
      </c>
      <c r="Z31" s="83">
        <v>5</v>
      </c>
      <c r="AA31" s="115"/>
      <c r="AB31" s="217" t="s">
        <v>96</v>
      </c>
    </row>
    <row r="32" spans="1:28" ht="13.5" hidden="1" thickBot="1">
      <c r="A32" s="193"/>
      <c r="B32" s="246" t="s">
        <v>93</v>
      </c>
      <c r="C32" s="116"/>
      <c r="D32" s="229" t="s">
        <v>97</v>
      </c>
      <c r="E32" s="225" t="s">
        <v>98</v>
      </c>
      <c r="F32" s="225" t="s">
        <v>98</v>
      </c>
      <c r="G32" s="90"/>
      <c r="H32" s="91"/>
      <c r="I32" s="92"/>
      <c r="J32" s="93">
        <v>3</v>
      </c>
      <c r="K32" s="94"/>
      <c r="L32" s="95"/>
      <c r="M32" s="96"/>
      <c r="N32" s="91"/>
      <c r="O32" s="92"/>
      <c r="P32" s="96"/>
      <c r="Q32" s="91"/>
      <c r="R32" s="92"/>
      <c r="S32" s="96"/>
      <c r="T32" s="91"/>
      <c r="U32" s="92"/>
      <c r="V32" s="96"/>
      <c r="W32" s="91"/>
      <c r="X32" s="97"/>
      <c r="Y32" s="98">
        <f t="shared" si="1"/>
        <v>3</v>
      </c>
      <c r="Z32" s="99">
        <v>5</v>
      </c>
      <c r="AA32" s="233"/>
      <c r="AB32" s="58"/>
    </row>
    <row r="33" spans="1:28" ht="13.5" hidden="1" thickBot="1">
      <c r="A33" s="247"/>
      <c r="B33" s="248">
        <f>SUM(G31:X33)</f>
        <v>11</v>
      </c>
      <c r="C33" s="249"/>
      <c r="D33" s="250" t="s">
        <v>99</v>
      </c>
      <c r="E33" s="251" t="s">
        <v>100</v>
      </c>
      <c r="F33" s="251" t="s">
        <v>100</v>
      </c>
      <c r="G33" s="252"/>
      <c r="H33" s="253"/>
      <c r="I33" s="254"/>
      <c r="J33" s="255"/>
      <c r="K33" s="256"/>
      <c r="L33" s="257">
        <v>6</v>
      </c>
      <c r="M33" s="258"/>
      <c r="N33" s="253"/>
      <c r="O33" s="254"/>
      <c r="P33" s="258"/>
      <c r="Q33" s="253"/>
      <c r="R33" s="254"/>
      <c r="S33" s="258"/>
      <c r="T33" s="253"/>
      <c r="U33" s="254"/>
      <c r="V33" s="258"/>
      <c r="W33" s="253"/>
      <c r="X33" s="259"/>
      <c r="Y33" s="260">
        <f t="shared" si="1"/>
        <v>6</v>
      </c>
      <c r="Z33" s="261"/>
      <c r="AA33" s="262">
        <v>5</v>
      </c>
      <c r="AB33" s="263" t="s">
        <v>101</v>
      </c>
    </row>
    <row r="34" spans="1:28" ht="14.25" hidden="1" thickBot="1">
      <c r="A34" s="235" t="s">
        <v>12</v>
      </c>
      <c r="B34" s="70" t="s">
        <v>102</v>
      </c>
      <c r="C34" s="107" t="s">
        <v>103</v>
      </c>
      <c r="D34" s="72" t="s">
        <v>104</v>
      </c>
      <c r="E34" s="108" t="s">
        <v>105</v>
      </c>
      <c r="F34" s="108" t="s">
        <v>105</v>
      </c>
      <c r="G34" s="264"/>
      <c r="H34" s="110"/>
      <c r="I34" s="111"/>
      <c r="J34" s="77">
        <v>4</v>
      </c>
      <c r="K34" s="78"/>
      <c r="L34" s="79"/>
      <c r="M34" s="109"/>
      <c r="N34" s="110"/>
      <c r="O34" s="111"/>
      <c r="P34" s="109"/>
      <c r="Q34" s="110"/>
      <c r="R34" s="111"/>
      <c r="S34" s="109"/>
      <c r="T34" s="110"/>
      <c r="U34" s="111"/>
      <c r="V34" s="109"/>
      <c r="W34" s="110"/>
      <c r="X34" s="112"/>
      <c r="Y34" s="113">
        <f t="shared" si="1"/>
        <v>4</v>
      </c>
      <c r="Z34" s="114">
        <v>5</v>
      </c>
      <c r="AA34" s="115"/>
      <c r="AB34" s="85" t="s">
        <v>106</v>
      </c>
    </row>
    <row r="35" spans="1:28" ht="13.5" hidden="1" thickBot="1">
      <c r="A35" s="235" t="s">
        <v>51</v>
      </c>
      <c r="B35" s="246" t="s">
        <v>103</v>
      </c>
      <c r="C35" s="116"/>
      <c r="D35" s="229" t="s">
        <v>107</v>
      </c>
      <c r="E35" s="225" t="s">
        <v>108</v>
      </c>
      <c r="F35" s="225" t="s">
        <v>108</v>
      </c>
      <c r="G35" s="90"/>
      <c r="H35" s="91"/>
      <c r="I35" s="92"/>
      <c r="J35" s="96"/>
      <c r="K35" s="91"/>
      <c r="L35" s="92"/>
      <c r="M35" s="93">
        <v>3</v>
      </c>
      <c r="N35" s="94"/>
      <c r="O35" s="95"/>
      <c r="P35" s="96"/>
      <c r="Q35" s="91"/>
      <c r="R35" s="92"/>
      <c r="S35" s="96"/>
      <c r="T35" s="91"/>
      <c r="U35" s="92"/>
      <c r="V35" s="96"/>
      <c r="W35" s="91"/>
      <c r="X35" s="97"/>
      <c r="Y35" s="98">
        <f t="shared" si="1"/>
        <v>3</v>
      </c>
      <c r="Z35" s="99">
        <v>5</v>
      </c>
      <c r="AA35" s="233"/>
      <c r="AB35" s="234" t="s">
        <v>109</v>
      </c>
    </row>
    <row r="36" spans="1:28" ht="13.5" hidden="1" thickBot="1">
      <c r="A36" s="265" t="s">
        <v>55</v>
      </c>
      <c r="B36" s="266" t="s">
        <v>110</v>
      </c>
      <c r="C36" s="222"/>
      <c r="D36" s="229" t="s">
        <v>111</v>
      </c>
      <c r="E36" s="89" t="s">
        <v>112</v>
      </c>
      <c r="F36" s="89" t="s">
        <v>112</v>
      </c>
      <c r="G36" s="90"/>
      <c r="H36" s="91"/>
      <c r="I36" s="92"/>
      <c r="J36" s="96"/>
      <c r="K36" s="91"/>
      <c r="L36" s="92"/>
      <c r="M36" s="93"/>
      <c r="N36" s="94"/>
      <c r="O36" s="95">
        <v>4</v>
      </c>
      <c r="P36" s="96"/>
      <c r="Q36" s="91"/>
      <c r="R36" s="92"/>
      <c r="S36" s="96"/>
      <c r="T36" s="91"/>
      <c r="U36" s="92"/>
      <c r="V36" s="96"/>
      <c r="W36" s="91"/>
      <c r="X36" s="97"/>
      <c r="Y36" s="98">
        <f t="shared" si="1"/>
        <v>4</v>
      </c>
      <c r="Z36" s="99"/>
      <c r="AA36" s="233">
        <v>5</v>
      </c>
      <c r="AB36" s="234" t="s">
        <v>113</v>
      </c>
    </row>
    <row r="37" spans="1:28" ht="13.5" hidden="1" thickBot="1">
      <c r="A37" s="247" t="s">
        <v>61</v>
      </c>
      <c r="B37" s="266"/>
      <c r="C37" s="243">
        <f>SUM(G34:X37)</f>
        <v>13</v>
      </c>
      <c r="D37" s="229" t="s">
        <v>114</v>
      </c>
      <c r="E37" s="89" t="s">
        <v>115</v>
      </c>
      <c r="F37" s="89" t="s">
        <v>115</v>
      </c>
      <c r="G37" s="90"/>
      <c r="H37" s="91"/>
      <c r="I37" s="92"/>
      <c r="J37" s="96"/>
      <c r="K37" s="91"/>
      <c r="L37" s="92"/>
      <c r="M37" s="96"/>
      <c r="N37" s="91"/>
      <c r="O37" s="92"/>
      <c r="P37" s="93"/>
      <c r="Q37" s="94"/>
      <c r="R37" s="95">
        <v>2</v>
      </c>
      <c r="S37" s="96"/>
      <c r="T37" s="91"/>
      <c r="U37" s="92"/>
      <c r="V37" s="96"/>
      <c r="W37" s="91"/>
      <c r="X37" s="97"/>
      <c r="Y37" s="98">
        <f t="shared" si="1"/>
        <v>2</v>
      </c>
      <c r="Z37" s="99"/>
      <c r="AA37" s="233">
        <v>5</v>
      </c>
      <c r="AB37" s="58" t="s">
        <v>116</v>
      </c>
    </row>
    <row r="38" spans="1:28" ht="13.5" hidden="1" thickBot="1">
      <c r="A38" s="247" t="s">
        <v>117</v>
      </c>
      <c r="B38" s="267">
        <f>SUM(G34:X38)</f>
        <v>16</v>
      </c>
      <c r="C38" s="268" t="s">
        <v>118</v>
      </c>
      <c r="D38" s="250" t="s">
        <v>119</v>
      </c>
      <c r="E38" s="244" t="s">
        <v>120</v>
      </c>
      <c r="F38" s="244" t="s">
        <v>120</v>
      </c>
      <c r="G38" s="252"/>
      <c r="H38" s="253"/>
      <c r="I38" s="254"/>
      <c r="J38" s="258"/>
      <c r="K38" s="253"/>
      <c r="L38" s="254"/>
      <c r="M38" s="258"/>
      <c r="N38" s="253"/>
      <c r="O38" s="254"/>
      <c r="P38" s="255">
        <v>3</v>
      </c>
      <c r="Q38" s="256"/>
      <c r="R38" s="257"/>
      <c r="S38" s="258"/>
      <c r="T38" s="253"/>
      <c r="U38" s="254"/>
      <c r="V38" s="258"/>
      <c r="W38" s="253"/>
      <c r="X38" s="259"/>
      <c r="Y38" s="260">
        <f t="shared" si="1"/>
        <v>3</v>
      </c>
      <c r="Z38" s="261">
        <v>5</v>
      </c>
      <c r="AA38" s="262"/>
      <c r="AB38" s="263" t="s">
        <v>121</v>
      </c>
    </row>
    <row r="39" spans="1:28" ht="14.25" hidden="1" thickBot="1">
      <c r="A39" s="235"/>
      <c r="B39" s="70" t="s">
        <v>122</v>
      </c>
      <c r="C39" s="107" t="s">
        <v>123</v>
      </c>
      <c r="D39" s="72" t="s">
        <v>123</v>
      </c>
      <c r="E39" s="108" t="s">
        <v>124</v>
      </c>
      <c r="F39" s="108" t="s">
        <v>124</v>
      </c>
      <c r="G39" s="264"/>
      <c r="H39" s="110"/>
      <c r="I39" s="111"/>
      <c r="J39" s="77">
        <v>4</v>
      </c>
      <c r="K39" s="78"/>
      <c r="L39" s="79"/>
      <c r="M39" s="109"/>
      <c r="N39" s="110"/>
      <c r="O39" s="111"/>
      <c r="P39" s="109"/>
      <c r="Q39" s="110"/>
      <c r="R39" s="111"/>
      <c r="S39" s="109"/>
      <c r="T39" s="110"/>
      <c r="U39" s="111"/>
      <c r="V39" s="109"/>
      <c r="W39" s="110"/>
      <c r="X39" s="112"/>
      <c r="Y39" s="113">
        <f t="shared" si="1"/>
        <v>4</v>
      </c>
      <c r="Z39" s="114">
        <v>5</v>
      </c>
      <c r="AA39" s="115"/>
      <c r="AB39" s="85" t="s">
        <v>125</v>
      </c>
    </row>
    <row r="40" spans="1:28" ht="13.5" hidden="1" thickBot="1">
      <c r="A40" s="235"/>
      <c r="B40" s="246" t="s">
        <v>123</v>
      </c>
      <c r="C40" s="243">
        <f>SUM(G39:X40)</f>
        <v>8</v>
      </c>
      <c r="D40" s="229" t="s">
        <v>126</v>
      </c>
      <c r="E40" s="225" t="s">
        <v>127</v>
      </c>
      <c r="F40" s="225" t="s">
        <v>127</v>
      </c>
      <c r="G40" s="90"/>
      <c r="H40" s="91"/>
      <c r="I40" s="92"/>
      <c r="J40" s="96"/>
      <c r="K40" s="91"/>
      <c r="L40" s="92"/>
      <c r="M40" s="93"/>
      <c r="N40" s="94"/>
      <c r="O40" s="95">
        <v>4</v>
      </c>
      <c r="P40" s="96"/>
      <c r="Q40" s="91"/>
      <c r="R40" s="92"/>
      <c r="S40" s="96"/>
      <c r="T40" s="91"/>
      <c r="U40" s="92"/>
      <c r="V40" s="96"/>
      <c r="W40" s="91"/>
      <c r="X40" s="97"/>
      <c r="Y40" s="98">
        <f t="shared" si="1"/>
        <v>4</v>
      </c>
      <c r="Z40" s="99"/>
      <c r="AA40" s="233">
        <v>5</v>
      </c>
      <c r="AB40" s="234" t="s">
        <v>128</v>
      </c>
    </row>
    <row r="41" spans="1:28" ht="13.5" hidden="1" thickBot="1">
      <c r="A41" s="235"/>
      <c r="B41" s="266"/>
      <c r="C41" s="228" t="s">
        <v>129</v>
      </c>
      <c r="D41" s="229" t="s">
        <v>129</v>
      </c>
      <c r="E41" s="225" t="s">
        <v>130</v>
      </c>
      <c r="F41" s="225" t="s">
        <v>130</v>
      </c>
      <c r="G41" s="90"/>
      <c r="H41" s="91"/>
      <c r="I41" s="92"/>
      <c r="J41" s="96"/>
      <c r="K41" s="91"/>
      <c r="L41" s="92"/>
      <c r="M41" s="93">
        <v>4</v>
      </c>
      <c r="N41" s="94"/>
      <c r="O41" s="95"/>
      <c r="P41" s="96"/>
      <c r="Q41" s="91"/>
      <c r="R41" s="92"/>
      <c r="S41" s="96"/>
      <c r="T41" s="91"/>
      <c r="U41" s="92"/>
      <c r="V41" s="96"/>
      <c r="W41" s="91"/>
      <c r="X41" s="97"/>
      <c r="Y41" s="98">
        <f t="shared" si="1"/>
        <v>4</v>
      </c>
      <c r="Z41" s="99">
        <v>5</v>
      </c>
      <c r="AA41" s="233"/>
      <c r="AB41" s="234" t="s">
        <v>131</v>
      </c>
    </row>
    <row r="42" spans="1:28" ht="13.5" hidden="1" thickBot="1">
      <c r="A42" s="235"/>
      <c r="B42" s="267">
        <f>SUM(G39:X42)</f>
        <v>16</v>
      </c>
      <c r="C42" s="249">
        <f>SUM(G41:X42)</f>
        <v>8</v>
      </c>
      <c r="D42" s="250" t="s">
        <v>132</v>
      </c>
      <c r="E42" s="244" t="s">
        <v>133</v>
      </c>
      <c r="F42" s="244" t="s">
        <v>133</v>
      </c>
      <c r="G42" s="252"/>
      <c r="H42" s="253"/>
      <c r="I42" s="254"/>
      <c r="J42" s="258"/>
      <c r="K42" s="253"/>
      <c r="L42" s="254"/>
      <c r="M42" s="258"/>
      <c r="N42" s="253"/>
      <c r="O42" s="254"/>
      <c r="P42" s="255"/>
      <c r="Q42" s="256"/>
      <c r="R42" s="257">
        <v>4</v>
      </c>
      <c r="S42" s="258"/>
      <c r="T42" s="253"/>
      <c r="U42" s="254"/>
      <c r="V42" s="258"/>
      <c r="W42" s="253"/>
      <c r="X42" s="259"/>
      <c r="Y42" s="260">
        <f t="shared" si="1"/>
        <v>4</v>
      </c>
      <c r="Z42" s="261"/>
      <c r="AA42" s="262">
        <v>5</v>
      </c>
      <c r="AB42" s="263" t="s">
        <v>134</v>
      </c>
    </row>
    <row r="43" spans="1:28" ht="14.25" hidden="1" thickBot="1">
      <c r="A43" s="235"/>
      <c r="B43" s="128" t="s">
        <v>135</v>
      </c>
      <c r="C43" s="269" t="s">
        <v>136</v>
      </c>
      <c r="D43" s="270" t="s">
        <v>137</v>
      </c>
      <c r="E43" s="108" t="s">
        <v>138</v>
      </c>
      <c r="F43" s="108" t="s">
        <v>138</v>
      </c>
      <c r="G43" s="245">
        <v>1</v>
      </c>
      <c r="H43" s="78"/>
      <c r="I43" s="79">
        <v>1</v>
      </c>
      <c r="J43" s="80"/>
      <c r="K43" s="75"/>
      <c r="L43" s="76"/>
      <c r="M43" s="80"/>
      <c r="N43" s="75"/>
      <c r="O43" s="76"/>
      <c r="P43" s="80"/>
      <c r="Q43" s="75"/>
      <c r="R43" s="76"/>
      <c r="S43" s="80"/>
      <c r="T43" s="75"/>
      <c r="U43" s="76"/>
      <c r="V43" s="80"/>
      <c r="W43" s="75"/>
      <c r="X43" s="112"/>
      <c r="Y43" s="113">
        <f t="shared" si="1"/>
        <v>2</v>
      </c>
      <c r="Z43" s="114">
        <v>5</v>
      </c>
      <c r="AA43" s="115"/>
      <c r="AB43" s="271" t="s">
        <v>106</v>
      </c>
    </row>
    <row r="44" spans="1:28" ht="13.5" hidden="1" thickBot="1">
      <c r="A44" s="235"/>
      <c r="B44" s="219" t="s">
        <v>139</v>
      </c>
      <c r="C44" s="228" t="s">
        <v>140</v>
      </c>
      <c r="D44" s="229" t="s">
        <v>140</v>
      </c>
      <c r="E44" s="225" t="s">
        <v>141</v>
      </c>
      <c r="F44" s="225" t="s">
        <v>141</v>
      </c>
      <c r="G44" s="238"/>
      <c r="H44" s="239"/>
      <c r="I44" s="240"/>
      <c r="J44" s="241"/>
      <c r="K44" s="239"/>
      <c r="L44" s="240"/>
      <c r="M44" s="241"/>
      <c r="N44" s="239"/>
      <c r="O44" s="240"/>
      <c r="P44" s="93">
        <v>2</v>
      </c>
      <c r="Q44" s="94"/>
      <c r="R44" s="95"/>
      <c r="S44" s="241"/>
      <c r="T44" s="239"/>
      <c r="U44" s="240"/>
      <c r="V44" s="241"/>
      <c r="W44" s="239"/>
      <c r="X44" s="97"/>
      <c r="Y44" s="98">
        <f t="shared" si="1"/>
        <v>2</v>
      </c>
      <c r="Z44" s="99">
        <v>5</v>
      </c>
      <c r="AA44" s="233"/>
      <c r="AB44" s="202" t="s">
        <v>142</v>
      </c>
    </row>
    <row r="45" spans="1:28" ht="13.5" hidden="1" thickBot="1">
      <c r="A45" s="265"/>
      <c r="B45" s="165" t="s">
        <v>143</v>
      </c>
      <c r="C45" s="228" t="s">
        <v>144</v>
      </c>
      <c r="D45" s="46" t="s">
        <v>144</v>
      </c>
      <c r="E45" s="156" t="s">
        <v>145</v>
      </c>
      <c r="F45" s="156" t="s">
        <v>145</v>
      </c>
      <c r="G45" s="61"/>
      <c r="H45" s="62"/>
      <c r="I45" s="63"/>
      <c r="J45" s="64"/>
      <c r="K45" s="62"/>
      <c r="L45" s="63"/>
      <c r="M45" s="64"/>
      <c r="N45" s="62"/>
      <c r="O45" s="63"/>
      <c r="P45" s="64"/>
      <c r="Q45" s="62"/>
      <c r="R45" s="63"/>
      <c r="S45" s="159">
        <v>3</v>
      </c>
      <c r="T45" s="158"/>
      <c r="U45" s="50"/>
      <c r="V45" s="64"/>
      <c r="W45" s="62"/>
      <c r="X45" s="54"/>
      <c r="Y45" s="55">
        <f t="shared" si="1"/>
        <v>3</v>
      </c>
      <c r="Z45" s="56">
        <v>5</v>
      </c>
      <c r="AA45" s="57"/>
      <c r="AB45" s="202" t="s">
        <v>146</v>
      </c>
    </row>
    <row r="46" spans="1:28" ht="13.5" hidden="1" thickBot="1">
      <c r="A46" s="247"/>
      <c r="B46" s="223" t="s">
        <v>147</v>
      </c>
      <c r="C46" s="116"/>
      <c r="D46" s="229" t="s">
        <v>148</v>
      </c>
      <c r="E46" s="225" t="s">
        <v>149</v>
      </c>
      <c r="F46" s="225" t="s">
        <v>149</v>
      </c>
      <c r="G46" s="61"/>
      <c r="H46" s="62"/>
      <c r="I46" s="63"/>
      <c r="J46" s="64"/>
      <c r="K46" s="62"/>
      <c r="L46" s="63"/>
      <c r="M46" s="64"/>
      <c r="N46" s="62"/>
      <c r="O46" s="63"/>
      <c r="P46" s="64"/>
      <c r="Q46" s="62"/>
      <c r="R46" s="63"/>
      <c r="S46" s="159"/>
      <c r="T46" s="158"/>
      <c r="U46" s="50">
        <v>0</v>
      </c>
      <c r="V46" s="64"/>
      <c r="W46" s="62"/>
      <c r="X46" s="65"/>
      <c r="Y46" s="161">
        <f t="shared" si="1"/>
        <v>0</v>
      </c>
      <c r="Z46" s="99"/>
      <c r="AA46" s="100" t="s">
        <v>64</v>
      </c>
      <c r="AB46" s="58"/>
    </row>
    <row r="47" spans="1:28" ht="13.5" hidden="1" thickBot="1">
      <c r="A47" s="247"/>
      <c r="B47" s="223" t="s">
        <v>150</v>
      </c>
      <c r="C47" s="222"/>
      <c r="D47" s="229" t="s">
        <v>151</v>
      </c>
      <c r="E47" s="89" t="s">
        <v>152</v>
      </c>
      <c r="F47" s="89" t="s">
        <v>152</v>
      </c>
      <c r="G47" s="238"/>
      <c r="H47" s="239"/>
      <c r="I47" s="240"/>
      <c r="J47" s="241"/>
      <c r="K47" s="239"/>
      <c r="L47" s="240"/>
      <c r="M47" s="241"/>
      <c r="N47" s="239"/>
      <c r="O47" s="240"/>
      <c r="P47" s="241"/>
      <c r="Q47" s="239"/>
      <c r="R47" s="240"/>
      <c r="S47" s="241"/>
      <c r="T47" s="239"/>
      <c r="U47" s="240"/>
      <c r="V47" s="93"/>
      <c r="W47" s="94"/>
      <c r="X47" s="272">
        <v>4</v>
      </c>
      <c r="Y47" s="98">
        <f t="shared" si="1"/>
        <v>4</v>
      </c>
      <c r="Z47" s="99"/>
      <c r="AA47" s="233">
        <v>5</v>
      </c>
      <c r="AB47" s="202" t="s">
        <v>142</v>
      </c>
    </row>
    <row r="48" spans="1:28" ht="13.5" hidden="1" thickBot="1">
      <c r="A48" s="235"/>
      <c r="B48" s="273"/>
      <c r="C48" s="243">
        <f>SUM(G45:X48)</f>
        <v>7</v>
      </c>
      <c r="D48" s="229" t="s">
        <v>153</v>
      </c>
      <c r="E48" s="89" t="s">
        <v>154</v>
      </c>
      <c r="F48" s="89" t="s">
        <v>154</v>
      </c>
      <c r="G48" s="238"/>
      <c r="H48" s="239"/>
      <c r="I48" s="240"/>
      <c r="J48" s="241"/>
      <c r="K48" s="239"/>
      <c r="L48" s="240"/>
      <c r="M48" s="241"/>
      <c r="N48" s="239"/>
      <c r="O48" s="240"/>
      <c r="P48" s="241"/>
      <c r="Q48" s="239"/>
      <c r="R48" s="240"/>
      <c r="S48" s="241"/>
      <c r="T48" s="239"/>
      <c r="U48" s="240"/>
      <c r="V48" s="93"/>
      <c r="W48" s="94"/>
      <c r="X48" s="272">
        <v>0</v>
      </c>
      <c r="Y48" s="98">
        <f t="shared" si="1"/>
        <v>0</v>
      </c>
      <c r="Z48" s="99"/>
      <c r="AA48" s="100" t="s">
        <v>64</v>
      </c>
      <c r="AB48" s="58"/>
    </row>
    <row r="49" spans="1:28" ht="13.5" hidden="1" thickBot="1">
      <c r="A49" s="274"/>
      <c r="B49" s="275">
        <f>SUM(G43:X49)</f>
        <v>12</v>
      </c>
      <c r="C49" s="276" t="s">
        <v>155</v>
      </c>
      <c r="D49" s="277" t="s">
        <v>156</v>
      </c>
      <c r="E49" s="183" t="s">
        <v>157</v>
      </c>
      <c r="F49" s="183" t="s">
        <v>157</v>
      </c>
      <c r="G49" s="278"/>
      <c r="H49" s="279"/>
      <c r="I49" s="280"/>
      <c r="J49" s="281"/>
      <c r="K49" s="279"/>
      <c r="L49" s="280"/>
      <c r="M49" s="281"/>
      <c r="N49" s="279"/>
      <c r="O49" s="280"/>
      <c r="P49" s="187">
        <v>1</v>
      </c>
      <c r="Q49" s="185"/>
      <c r="R49" s="186"/>
      <c r="S49" s="281"/>
      <c r="T49" s="279"/>
      <c r="U49" s="280"/>
      <c r="V49" s="281"/>
      <c r="W49" s="279"/>
      <c r="X49" s="282"/>
      <c r="Y49" s="283">
        <f t="shared" si="1"/>
        <v>1</v>
      </c>
      <c r="Z49" s="284">
        <v>5</v>
      </c>
      <c r="AA49" s="285"/>
      <c r="AB49" s="286" t="s">
        <v>158</v>
      </c>
    </row>
    <row r="50" spans="1:28" ht="14.25" hidden="1" thickBot="1">
      <c r="A50" s="193" t="s">
        <v>159</v>
      </c>
      <c r="B50" s="287" t="s">
        <v>160</v>
      </c>
      <c r="C50" s="222" t="s">
        <v>161</v>
      </c>
      <c r="D50" s="46" t="s">
        <v>162</v>
      </c>
      <c r="E50" s="46" t="s">
        <v>160</v>
      </c>
      <c r="F50" s="46" t="s">
        <v>160</v>
      </c>
      <c r="G50" s="61"/>
      <c r="H50" s="62"/>
      <c r="I50" s="63"/>
      <c r="J50" s="64"/>
      <c r="K50" s="62"/>
      <c r="L50" s="63"/>
      <c r="M50" s="64"/>
      <c r="N50" s="62"/>
      <c r="O50" s="63"/>
      <c r="P50" s="64"/>
      <c r="Q50" s="62"/>
      <c r="R50" s="63"/>
      <c r="S50" s="64"/>
      <c r="T50" s="62"/>
      <c r="U50" s="63"/>
      <c r="V50" s="159"/>
      <c r="W50" s="158"/>
      <c r="X50" s="160" t="s">
        <v>163</v>
      </c>
      <c r="Y50" s="161">
        <f>SUM(G50:X50)+10</f>
        <v>10</v>
      </c>
      <c r="Z50" s="162"/>
      <c r="AA50" s="163">
        <v>5</v>
      </c>
      <c r="AB50" s="288" t="s">
        <v>164</v>
      </c>
    </row>
    <row r="51" spans="1:28" ht="13.5" hidden="1" thickBot="1">
      <c r="A51" s="106" t="s">
        <v>165</v>
      </c>
      <c r="B51" s="289"/>
      <c r="C51" s="290" t="s">
        <v>166</v>
      </c>
      <c r="D51" s="291"/>
      <c r="E51" s="291"/>
      <c r="F51" s="291"/>
      <c r="G51" s="90"/>
      <c r="H51" s="91"/>
      <c r="I51" s="92"/>
      <c r="J51" s="96"/>
      <c r="K51" s="91"/>
      <c r="L51" s="92"/>
      <c r="M51" s="96"/>
      <c r="N51" s="91"/>
      <c r="O51" s="92"/>
      <c r="P51" s="96"/>
      <c r="Q51" s="91"/>
      <c r="R51" s="92"/>
      <c r="S51" s="96"/>
      <c r="T51" s="91"/>
      <c r="U51" s="92"/>
      <c r="V51" s="93"/>
      <c r="W51" s="94">
        <v>0</v>
      </c>
      <c r="X51" s="272"/>
      <c r="Y51" s="292">
        <v>0</v>
      </c>
      <c r="Z51" s="293"/>
      <c r="AA51" s="100">
        <v>5</v>
      </c>
      <c r="AB51" s="294"/>
    </row>
    <row r="52" spans="1:28" ht="13.5" hidden="1" thickBot="1">
      <c r="A52" s="203"/>
      <c r="B52" s="295"/>
      <c r="C52" s="290" t="s">
        <v>167</v>
      </c>
      <c r="D52" s="291"/>
      <c r="E52" s="291"/>
      <c r="F52" s="291"/>
      <c r="G52" s="90"/>
      <c r="H52" s="91"/>
      <c r="I52" s="92"/>
      <c r="J52" s="96"/>
      <c r="K52" s="91"/>
      <c r="L52" s="92"/>
      <c r="M52" s="96"/>
      <c r="N52" s="91"/>
      <c r="O52" s="92"/>
      <c r="P52" s="96"/>
      <c r="Q52" s="91"/>
      <c r="R52" s="92"/>
      <c r="S52" s="96"/>
      <c r="T52" s="91"/>
      <c r="U52" s="92"/>
      <c r="V52" s="93">
        <v>0</v>
      </c>
      <c r="W52" s="94"/>
      <c r="X52" s="272"/>
      <c r="Y52" s="292">
        <f>SUM(G52:X52)</f>
        <v>0</v>
      </c>
      <c r="Z52" s="293">
        <v>5</v>
      </c>
      <c r="AA52" s="100"/>
      <c r="AB52" s="235"/>
    </row>
    <row r="53" spans="1:28" ht="16.5" hidden="1" thickBot="1">
      <c r="A53" s="179">
        <f>SUM(G50:X53)+10</f>
        <v>10</v>
      </c>
      <c r="B53" s="296"/>
      <c r="C53" s="297" t="s">
        <v>168</v>
      </c>
      <c r="D53" s="298"/>
      <c r="E53" s="298"/>
      <c r="F53" s="298"/>
      <c r="G53" s="299"/>
      <c r="H53" s="300"/>
      <c r="I53" s="301"/>
      <c r="J53" s="302"/>
      <c r="K53" s="300"/>
      <c r="L53" s="301"/>
      <c r="M53" s="302"/>
      <c r="N53" s="300"/>
      <c r="O53" s="301"/>
      <c r="P53" s="302"/>
      <c r="Q53" s="300">
        <v>0</v>
      </c>
      <c r="R53" s="301"/>
      <c r="S53" s="302"/>
      <c r="T53" s="300"/>
      <c r="U53" s="301"/>
      <c r="V53" s="302"/>
      <c r="W53" s="300"/>
      <c r="X53" s="303"/>
      <c r="Y53" s="304">
        <v>0</v>
      </c>
      <c r="Z53" s="305" t="s">
        <v>64</v>
      </c>
      <c r="AA53" s="306"/>
      <c r="AB53" s="235"/>
    </row>
    <row r="54" spans="1:28" ht="14.25" hidden="1" thickBot="1" thickTop="1">
      <c r="A54" s="307" t="s">
        <v>169</v>
      </c>
      <c r="B54" s="308"/>
      <c r="C54" s="309"/>
      <c r="D54" s="308"/>
      <c r="E54" s="310"/>
      <c r="F54" s="310"/>
      <c r="G54" s="311">
        <f aca="true" t="shared" si="2" ref="G54:W54">SUM(G6:G53)</f>
        <v>13</v>
      </c>
      <c r="H54" s="312">
        <f t="shared" si="2"/>
        <v>2</v>
      </c>
      <c r="I54" s="53">
        <f t="shared" si="2"/>
        <v>6</v>
      </c>
      <c r="J54" s="313">
        <f t="shared" si="2"/>
        <v>18</v>
      </c>
      <c r="K54" s="312">
        <f t="shared" si="2"/>
        <v>1</v>
      </c>
      <c r="L54" s="53">
        <f t="shared" si="2"/>
        <v>10</v>
      </c>
      <c r="M54" s="313">
        <f t="shared" si="2"/>
        <v>11</v>
      </c>
      <c r="N54" s="312">
        <f t="shared" si="2"/>
        <v>1</v>
      </c>
      <c r="O54" s="53">
        <f t="shared" si="2"/>
        <v>12</v>
      </c>
      <c r="P54" s="313">
        <f t="shared" si="2"/>
        <v>10</v>
      </c>
      <c r="Q54" s="312">
        <f t="shared" si="2"/>
        <v>0</v>
      </c>
      <c r="R54" s="53">
        <f t="shared" si="2"/>
        <v>9</v>
      </c>
      <c r="S54" s="313">
        <f t="shared" si="2"/>
        <v>3</v>
      </c>
      <c r="T54" s="312">
        <f t="shared" si="2"/>
        <v>0</v>
      </c>
      <c r="U54" s="53">
        <f t="shared" si="2"/>
        <v>0</v>
      </c>
      <c r="V54" s="313">
        <f t="shared" si="2"/>
        <v>1</v>
      </c>
      <c r="W54" s="312">
        <f t="shared" si="2"/>
        <v>0</v>
      </c>
      <c r="X54" s="314">
        <f>SUM(X6:X53)+10</f>
        <v>14</v>
      </c>
      <c r="Y54" s="315">
        <f>SUM(Y6:Y53)</f>
        <v>111</v>
      </c>
      <c r="Z54" s="316" t="s">
        <v>170</v>
      </c>
      <c r="AA54" s="317"/>
      <c r="AB54" s="235"/>
    </row>
    <row r="55" spans="1:28" ht="13.5" hidden="1" thickBot="1">
      <c r="A55" s="318"/>
      <c r="B55" s="319" t="s">
        <v>171</v>
      </c>
      <c r="C55" s="320">
        <f>I54+L54+O54+R54+U54+X54-10</f>
        <v>41</v>
      </c>
      <c r="D55" s="321"/>
      <c r="E55" s="322" t="s">
        <v>172</v>
      </c>
      <c r="F55" s="322" t="s">
        <v>172</v>
      </c>
      <c r="G55" s="323"/>
      <c r="H55" s="324">
        <f>SUM(G54:I54)</f>
        <v>21</v>
      </c>
      <c r="I55" s="325"/>
      <c r="J55" s="326"/>
      <c r="K55" s="327">
        <f>SUM(J54:L54)</f>
        <v>29</v>
      </c>
      <c r="L55" s="325"/>
      <c r="M55" s="326"/>
      <c r="N55" s="327">
        <f>SUM(M54:O54)</f>
        <v>24</v>
      </c>
      <c r="O55" s="325"/>
      <c r="P55" s="326"/>
      <c r="Q55" s="327">
        <f>SUM(P54:R54)</f>
        <v>19</v>
      </c>
      <c r="R55" s="325"/>
      <c r="S55" s="326"/>
      <c r="T55" s="324">
        <f>SUM(S54:U54)</f>
        <v>3</v>
      </c>
      <c r="U55" s="325"/>
      <c r="V55" s="326"/>
      <c r="W55" s="327">
        <f>SUM(V54:X54)</f>
        <v>15</v>
      </c>
      <c r="X55" s="327"/>
      <c r="Y55" s="328"/>
      <c r="Z55" s="28" t="s">
        <v>173</v>
      </c>
      <c r="AA55" s="317"/>
      <c r="AB55" s="235"/>
    </row>
    <row r="56" spans="1:28" ht="13.5" hidden="1" thickBot="1">
      <c r="A56" s="329" t="s">
        <v>174</v>
      </c>
      <c r="B56" s="330"/>
      <c r="C56" s="331"/>
      <c r="D56" s="330"/>
      <c r="E56" s="330"/>
      <c r="F56" s="330"/>
      <c r="G56" s="332"/>
      <c r="H56" s="333">
        <f>30-H55</f>
        <v>9</v>
      </c>
      <c r="I56" s="334"/>
      <c r="J56" s="335"/>
      <c r="K56" s="333">
        <f>30-K55</f>
        <v>1</v>
      </c>
      <c r="L56" s="334"/>
      <c r="M56" s="335"/>
      <c r="N56" s="333">
        <f>30-N55</f>
        <v>6</v>
      </c>
      <c r="O56" s="334"/>
      <c r="P56" s="335"/>
      <c r="Q56" s="333">
        <f>30-Q55</f>
        <v>11</v>
      </c>
      <c r="R56" s="334"/>
      <c r="S56" s="335"/>
      <c r="T56" s="333">
        <f>30-T55</f>
        <v>27</v>
      </c>
      <c r="U56" s="334"/>
      <c r="V56" s="335"/>
      <c r="W56" s="333">
        <f>30-W55</f>
        <v>15</v>
      </c>
      <c r="X56" s="334"/>
      <c r="Y56" s="336">
        <f>H56+K56+N56+Q56+T56+W56</f>
        <v>69</v>
      </c>
      <c r="Z56" s="337"/>
      <c r="AA56" s="338"/>
      <c r="AB56" s="235"/>
    </row>
    <row r="57" spans="1:28" ht="13.5" hidden="1" thickBot="1">
      <c r="A57" s="339" t="s">
        <v>175</v>
      </c>
      <c r="B57" s="340"/>
      <c r="C57" s="341"/>
      <c r="D57" s="340"/>
      <c r="E57" s="340"/>
      <c r="F57" s="340"/>
      <c r="G57" s="342">
        <v>6</v>
      </c>
      <c r="H57" s="343"/>
      <c r="I57" s="344"/>
      <c r="J57" s="345">
        <v>5</v>
      </c>
      <c r="K57" s="343"/>
      <c r="L57" s="344"/>
      <c r="M57" s="346">
        <v>4</v>
      </c>
      <c r="N57" s="347"/>
      <c r="O57" s="13"/>
      <c r="P57" s="346">
        <v>5</v>
      </c>
      <c r="Q57" s="347"/>
      <c r="R57" s="13"/>
      <c r="S57" s="346">
        <v>1</v>
      </c>
      <c r="T57" s="347"/>
      <c r="U57" s="348"/>
      <c r="V57" s="346">
        <v>1</v>
      </c>
      <c r="W57" s="347"/>
      <c r="X57" s="347"/>
      <c r="Y57" s="349">
        <f>SUM(G57:X57)</f>
        <v>22</v>
      </c>
      <c r="Z57" s="350" t="s">
        <v>176</v>
      </c>
      <c r="AA57" s="351"/>
      <c r="AB57" s="235"/>
    </row>
    <row r="58" spans="1:28" ht="13.5" hidden="1" thickBot="1">
      <c r="A58" s="339" t="s">
        <v>177</v>
      </c>
      <c r="B58" s="340"/>
      <c r="C58" s="341"/>
      <c r="D58" s="340"/>
      <c r="E58" s="340"/>
      <c r="F58" s="340"/>
      <c r="G58" s="342"/>
      <c r="H58" s="343">
        <v>1</v>
      </c>
      <c r="I58" s="344"/>
      <c r="J58" s="345"/>
      <c r="K58" s="343">
        <v>1</v>
      </c>
      <c r="L58" s="344"/>
      <c r="M58" s="346"/>
      <c r="N58" s="347">
        <v>1</v>
      </c>
      <c r="O58" s="13"/>
      <c r="P58" s="346"/>
      <c r="Q58" s="347">
        <v>0</v>
      </c>
      <c r="R58" s="13"/>
      <c r="S58" s="346"/>
      <c r="T58" s="347">
        <v>0</v>
      </c>
      <c r="U58" s="348"/>
      <c r="V58" s="346"/>
      <c r="W58" s="347">
        <v>0</v>
      </c>
      <c r="X58" s="347"/>
      <c r="Y58" s="349">
        <f>SUM(G58:X58)</f>
        <v>3</v>
      </c>
      <c r="Z58" s="352"/>
      <c r="AA58" s="351"/>
      <c r="AB58" s="235"/>
    </row>
    <row r="59" spans="1:28" ht="13.5" hidden="1" thickBot="1">
      <c r="A59" s="339" t="s">
        <v>178</v>
      </c>
      <c r="B59" s="340"/>
      <c r="C59" s="341"/>
      <c r="D59" s="340"/>
      <c r="E59" s="340"/>
      <c r="F59" s="340"/>
      <c r="G59" s="342"/>
      <c r="H59" s="343"/>
      <c r="I59" s="344">
        <v>2</v>
      </c>
      <c r="J59" s="345"/>
      <c r="K59" s="343"/>
      <c r="L59" s="344">
        <v>3</v>
      </c>
      <c r="M59" s="346"/>
      <c r="N59" s="347"/>
      <c r="O59" s="13">
        <v>3</v>
      </c>
      <c r="P59" s="346"/>
      <c r="Q59" s="347"/>
      <c r="R59" s="13">
        <v>4</v>
      </c>
      <c r="S59" s="346"/>
      <c r="T59" s="347"/>
      <c r="U59" s="348">
        <v>0</v>
      </c>
      <c r="V59" s="346"/>
      <c r="W59" s="347"/>
      <c r="X59" s="347">
        <v>2</v>
      </c>
      <c r="Y59" s="349">
        <f>SUM(G59:X59)</f>
        <v>14</v>
      </c>
      <c r="Z59" s="352"/>
      <c r="AA59" s="351"/>
      <c r="AB59" s="235"/>
    </row>
    <row r="60" spans="1:28" ht="13.5" hidden="1" thickBot="1">
      <c r="A60" s="339" t="s">
        <v>228</v>
      </c>
      <c r="B60" s="340"/>
      <c r="C60" s="341"/>
      <c r="D60" s="340"/>
      <c r="E60" s="340"/>
      <c r="F60" s="340"/>
      <c r="G60" s="353">
        <v>6</v>
      </c>
      <c r="H60" s="354"/>
      <c r="I60" s="344"/>
      <c r="J60" s="355">
        <v>5</v>
      </c>
      <c r="K60" s="354"/>
      <c r="L60" s="344"/>
      <c r="M60" s="12">
        <v>4</v>
      </c>
      <c r="N60" s="356"/>
      <c r="O60" s="13"/>
      <c r="P60" s="12">
        <v>5</v>
      </c>
      <c r="Q60" s="356"/>
      <c r="R60" s="13"/>
      <c r="S60" s="12">
        <v>1</v>
      </c>
      <c r="T60" s="356"/>
      <c r="U60" s="13"/>
      <c r="V60" s="12">
        <v>2</v>
      </c>
      <c r="W60" s="356"/>
      <c r="X60" s="356"/>
      <c r="Y60" s="357">
        <f>SUM(G60:X60)</f>
        <v>23</v>
      </c>
      <c r="Z60" s="340" t="s">
        <v>179</v>
      </c>
      <c r="AA60" s="358"/>
      <c r="AB60" s="359"/>
    </row>
    <row r="61" spans="1:3" ht="13.5" hidden="1" thickBot="1">
      <c r="A61" s="360"/>
      <c r="B61" s="3"/>
      <c r="C61" s="3"/>
    </row>
    <row r="62" spans="1:28" ht="13.5" hidden="1" thickBot="1">
      <c r="A62" s="361" t="s">
        <v>180</v>
      </c>
      <c r="B62" s="362" t="s">
        <v>181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</row>
    <row r="63" spans="1:28" ht="13.5" hidden="1" thickBot="1">
      <c r="A63" s="360"/>
      <c r="B63" s="363" t="s">
        <v>229</v>
      </c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</row>
    <row r="64" spans="1:4" ht="13.5" hidden="1" thickBot="1">
      <c r="A64" s="360"/>
      <c r="B64" s="1" t="s">
        <v>230</v>
      </c>
      <c r="C64" s="3"/>
      <c r="D64" s="3"/>
    </row>
    <row r="65" spans="1:4" ht="13.5" hidden="1" thickBot="1">
      <c r="A65" s="360"/>
      <c r="B65" s="1" t="s">
        <v>231</v>
      </c>
      <c r="C65" s="3"/>
      <c r="D65" s="3"/>
    </row>
    <row r="66" spans="1:18" ht="13.5" hidden="1" thickBot="1">
      <c r="A66" s="360"/>
      <c r="B66" s="1" t="s">
        <v>232</v>
      </c>
      <c r="C66" s="3"/>
      <c r="D66" s="3"/>
      <c r="H66" s="364"/>
      <c r="I66" s="364"/>
      <c r="J66" s="364"/>
      <c r="K66" s="364"/>
      <c r="L66" s="364"/>
      <c r="M66" s="364"/>
      <c r="N66" s="364"/>
      <c r="O66" s="365">
        <f>I54+L54+O54+R54+U54+X54-Y50</f>
        <v>41</v>
      </c>
      <c r="P66" s="366" t="s">
        <v>182</v>
      </c>
      <c r="Q66" s="367">
        <v>40</v>
      </c>
      <c r="R66" s="367" t="s">
        <v>233</v>
      </c>
    </row>
    <row r="67" spans="1:6" ht="13.5" hidden="1" thickBot="1">
      <c r="A67" s="368"/>
      <c r="B67" s="369"/>
      <c r="C67" s="370"/>
      <c r="D67" s="370"/>
      <c r="E67" s="370"/>
      <c r="F67" s="370"/>
    </row>
    <row r="68" spans="1:27" ht="16.5" thickBot="1">
      <c r="A68" s="371" t="s">
        <v>234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  <c r="P68" s="370"/>
      <c r="Q68" s="316"/>
      <c r="R68" s="372" t="s">
        <v>183</v>
      </c>
      <c r="S68" s="373"/>
      <c r="T68" s="373"/>
      <c r="U68" s="373"/>
      <c r="V68" s="373"/>
      <c r="W68" s="373"/>
      <c r="X68" s="373"/>
      <c r="Y68" s="374">
        <f>SUM(Y72:Y79)</f>
        <v>69</v>
      </c>
      <c r="Z68" s="370"/>
      <c r="AA68" s="370"/>
    </row>
    <row r="69" spans="1:27" ht="16.5" thickBot="1">
      <c r="A69" s="375" t="s">
        <v>235</v>
      </c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376"/>
      <c r="AA69" s="376"/>
    </row>
    <row r="70" spans="1:28" ht="13.5" thickBot="1">
      <c r="A70" s="5" t="s">
        <v>1</v>
      </c>
      <c r="B70" s="6"/>
      <c r="C70" s="7"/>
      <c r="D70" s="8" t="s">
        <v>2</v>
      </c>
      <c r="E70" s="9"/>
      <c r="F70" s="9"/>
      <c r="G70" s="10" t="s">
        <v>220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11"/>
      <c r="Z70" s="12" t="s">
        <v>3</v>
      </c>
      <c r="AA70" s="13"/>
      <c r="AB70" s="14"/>
    </row>
    <row r="71" spans="1:28" ht="13.5" thickBot="1">
      <c r="A71" s="15" t="s">
        <v>4</v>
      </c>
      <c r="B71" s="377"/>
      <c r="C71" s="378"/>
      <c r="D71" s="18" t="s">
        <v>6</v>
      </c>
      <c r="E71" s="19" t="s">
        <v>184</v>
      </c>
      <c r="F71" s="19" t="s">
        <v>185</v>
      </c>
      <c r="G71" s="20"/>
      <c r="H71" s="21">
        <v>1</v>
      </c>
      <c r="I71" s="22"/>
      <c r="J71" s="23"/>
      <c r="K71" s="21">
        <v>2</v>
      </c>
      <c r="L71" s="22"/>
      <c r="M71" s="23"/>
      <c r="N71" s="21">
        <v>3</v>
      </c>
      <c r="O71" s="22"/>
      <c r="P71" s="23"/>
      <c r="Q71" s="21">
        <v>4</v>
      </c>
      <c r="R71" s="22"/>
      <c r="S71" s="23"/>
      <c r="T71" s="21">
        <v>5</v>
      </c>
      <c r="U71" s="22"/>
      <c r="V71" s="23"/>
      <c r="W71" s="21">
        <v>6</v>
      </c>
      <c r="X71" s="24"/>
      <c r="Y71" s="25" t="s">
        <v>8</v>
      </c>
      <c r="Z71" s="18" t="s">
        <v>9</v>
      </c>
      <c r="AA71" s="26" t="s">
        <v>10</v>
      </c>
      <c r="AB71" s="27" t="s">
        <v>11</v>
      </c>
    </row>
    <row r="72" spans="1:28" ht="14.25" thickBot="1" thickTop="1">
      <c r="A72" s="14" t="s">
        <v>186</v>
      </c>
      <c r="B72" s="355" t="s">
        <v>187</v>
      </c>
      <c r="C72" s="379"/>
      <c r="D72" s="380" t="s">
        <v>188</v>
      </c>
      <c r="E72" s="381" t="s">
        <v>189</v>
      </c>
      <c r="F72" s="382" t="s">
        <v>190</v>
      </c>
      <c r="G72" s="383"/>
      <c r="H72" s="384"/>
      <c r="I72" s="385"/>
      <c r="J72" s="386"/>
      <c r="K72" s="384"/>
      <c r="L72" s="385"/>
      <c r="M72" s="386"/>
      <c r="N72" s="384"/>
      <c r="O72" s="385"/>
      <c r="P72" s="386"/>
      <c r="Q72" s="384"/>
      <c r="R72" s="385"/>
      <c r="S72" s="386"/>
      <c r="T72" s="384" t="s">
        <v>163</v>
      </c>
      <c r="U72" s="385"/>
      <c r="V72" s="387"/>
      <c r="W72" s="388"/>
      <c r="X72" s="389"/>
      <c r="Y72" s="390">
        <f>SUM(G72:X72)+3</f>
        <v>3</v>
      </c>
      <c r="Z72" s="391"/>
      <c r="AA72" s="392">
        <v>5</v>
      </c>
      <c r="AB72" s="393" t="s">
        <v>191</v>
      </c>
    </row>
    <row r="73" spans="1:28" ht="12.75">
      <c r="A73" s="193" t="s">
        <v>51</v>
      </c>
      <c r="B73" s="394" t="s">
        <v>236</v>
      </c>
      <c r="C73" s="395"/>
      <c r="D73" s="46" t="s">
        <v>192</v>
      </c>
      <c r="E73" s="156" t="s">
        <v>193</v>
      </c>
      <c r="F73" s="509" t="s">
        <v>194</v>
      </c>
      <c r="G73" s="396"/>
      <c r="H73" s="397"/>
      <c r="I73" s="398"/>
      <c r="J73" s="399"/>
      <c r="K73" s="397"/>
      <c r="L73" s="398"/>
      <c r="M73" s="399"/>
      <c r="N73" s="397"/>
      <c r="O73" s="398"/>
      <c r="P73" s="400"/>
      <c r="Q73" s="401"/>
      <c r="R73" s="402">
        <v>2</v>
      </c>
      <c r="S73" s="399"/>
      <c r="T73" s="397"/>
      <c r="U73" s="398"/>
      <c r="V73" s="399"/>
      <c r="W73" s="397"/>
      <c r="X73" s="403"/>
      <c r="Y73" s="404">
        <f>SUM(G73:X73)</f>
        <v>2</v>
      </c>
      <c r="Z73" s="162"/>
      <c r="AA73" s="163">
        <v>5</v>
      </c>
      <c r="AB73" s="58" t="s">
        <v>113</v>
      </c>
    </row>
    <row r="74" spans="1:28" ht="12.75">
      <c r="A74" s="193"/>
      <c r="B74" s="405" t="s">
        <v>195</v>
      </c>
      <c r="C74" s="395"/>
      <c r="D74" s="229" t="s">
        <v>196</v>
      </c>
      <c r="E74" s="89" t="s">
        <v>197</v>
      </c>
      <c r="F74" s="510" t="s">
        <v>198</v>
      </c>
      <c r="G74" s="396"/>
      <c r="H74" s="397"/>
      <c r="I74" s="398"/>
      <c r="J74" s="399"/>
      <c r="K74" s="397"/>
      <c r="L74" s="398"/>
      <c r="M74" s="399"/>
      <c r="N74" s="397"/>
      <c r="O74" s="398"/>
      <c r="P74" s="400">
        <v>1</v>
      </c>
      <c r="Q74" s="401"/>
      <c r="R74" s="402"/>
      <c r="S74" s="399"/>
      <c r="T74" s="397"/>
      <c r="U74" s="398"/>
      <c r="V74" s="399"/>
      <c r="W74" s="397"/>
      <c r="X74" s="403"/>
      <c r="Y74" s="406">
        <f>SUM(G74:X74)</f>
        <v>1</v>
      </c>
      <c r="Z74" s="162">
        <v>5</v>
      </c>
      <c r="AA74" s="163"/>
      <c r="AB74" s="234" t="s">
        <v>91</v>
      </c>
    </row>
    <row r="75" spans="1:28" ht="13.5" thickBot="1">
      <c r="A75" s="193"/>
      <c r="B75" s="407" t="s">
        <v>199</v>
      </c>
      <c r="C75" s="408"/>
      <c r="D75" s="409" t="s">
        <v>200</v>
      </c>
      <c r="E75" s="244" t="s">
        <v>201</v>
      </c>
      <c r="F75" s="511" t="s">
        <v>202</v>
      </c>
      <c r="G75" s="410"/>
      <c r="H75" s="411"/>
      <c r="I75" s="412"/>
      <c r="J75" s="413"/>
      <c r="K75" s="411"/>
      <c r="L75" s="412"/>
      <c r="M75" s="413"/>
      <c r="N75" s="411"/>
      <c r="O75" s="412"/>
      <c r="P75" s="414"/>
      <c r="Q75" s="415"/>
      <c r="R75" s="416">
        <v>2</v>
      </c>
      <c r="S75" s="413"/>
      <c r="T75" s="411"/>
      <c r="U75" s="412"/>
      <c r="V75" s="413"/>
      <c r="W75" s="411"/>
      <c r="X75" s="417"/>
      <c r="Y75" s="418">
        <f>SUM(G75:X75)</f>
        <v>2</v>
      </c>
      <c r="Z75" s="419"/>
      <c r="AA75" s="420">
        <v>5</v>
      </c>
      <c r="AB75" s="263" t="s">
        <v>91</v>
      </c>
    </row>
    <row r="76" spans="1:28" ht="13.5" thickBot="1">
      <c r="A76" s="193"/>
      <c r="B76" s="355" t="s">
        <v>237</v>
      </c>
      <c r="C76" s="421"/>
      <c r="D76" s="343"/>
      <c r="E76" s="422"/>
      <c r="F76" s="422"/>
      <c r="G76" s="383"/>
      <c r="H76" s="384"/>
      <c r="I76" s="385"/>
      <c r="J76" s="386"/>
      <c r="K76" s="384"/>
      <c r="L76" s="385"/>
      <c r="M76" s="386"/>
      <c r="N76" s="384"/>
      <c r="O76" s="385"/>
      <c r="P76" s="386"/>
      <c r="Q76" s="384"/>
      <c r="R76" s="385"/>
      <c r="S76" s="386"/>
      <c r="T76" s="384"/>
      <c r="U76" s="385"/>
      <c r="V76" s="386"/>
      <c r="W76" s="384"/>
      <c r="X76" s="423"/>
      <c r="Y76" s="390">
        <v>42</v>
      </c>
      <c r="Z76" s="391">
        <v>5</v>
      </c>
      <c r="AA76" s="392">
        <v>5</v>
      </c>
      <c r="AB76" s="424" t="s">
        <v>203</v>
      </c>
    </row>
    <row r="77" spans="1:28" ht="16.5" thickBot="1">
      <c r="A77" s="179">
        <f>SUM(Y72:Y77)</f>
        <v>50</v>
      </c>
      <c r="B77" s="425" t="s">
        <v>238</v>
      </c>
      <c r="C77" s="426"/>
      <c r="D77" s="427"/>
      <c r="E77" s="428"/>
      <c r="F77" s="428"/>
      <c r="G77" s="429"/>
      <c r="H77" s="430"/>
      <c r="I77" s="431"/>
      <c r="J77" s="432"/>
      <c r="K77" s="430"/>
      <c r="L77" s="431"/>
      <c r="M77" s="433"/>
      <c r="N77" s="434"/>
      <c r="O77" s="435"/>
      <c r="P77" s="433"/>
      <c r="Q77" s="434"/>
      <c r="R77" s="435"/>
      <c r="S77" s="433"/>
      <c r="T77" s="434"/>
      <c r="U77" s="435"/>
      <c r="V77" s="433"/>
      <c r="W77" s="434"/>
      <c r="X77" s="436"/>
      <c r="Y77" s="304">
        <f>SUM(G77:X77)</f>
        <v>0</v>
      </c>
      <c r="Z77" s="305"/>
      <c r="AA77" s="437">
        <v>5</v>
      </c>
      <c r="AB77" s="438" t="s">
        <v>84</v>
      </c>
    </row>
    <row r="78" spans="1:28" ht="13.5" thickTop="1">
      <c r="A78" s="439" t="s">
        <v>204</v>
      </c>
      <c r="B78" s="440" t="s">
        <v>239</v>
      </c>
      <c r="C78" s="441"/>
      <c r="D78" s="442"/>
      <c r="E78" s="443"/>
      <c r="F78" s="443"/>
      <c r="G78" s="444"/>
      <c r="H78" s="445"/>
      <c r="I78" s="446"/>
      <c r="J78" s="447"/>
      <c r="K78" s="445"/>
      <c r="L78" s="446"/>
      <c r="M78" s="447"/>
      <c r="N78" s="445"/>
      <c r="O78" s="446"/>
      <c r="P78" s="447"/>
      <c r="Q78" s="445"/>
      <c r="R78" s="446"/>
      <c r="S78" s="447"/>
      <c r="T78" s="445"/>
      <c r="U78" s="446"/>
      <c r="V78" s="447"/>
      <c r="W78" s="445"/>
      <c r="X78" s="448"/>
      <c r="Y78" s="449">
        <v>19</v>
      </c>
      <c r="Z78" s="450">
        <v>5</v>
      </c>
      <c r="AA78" s="451"/>
      <c r="AB78" s="452" t="s">
        <v>205</v>
      </c>
    </row>
    <row r="79" spans="1:28" ht="16.5" thickBot="1">
      <c r="A79" s="179">
        <f>SUM(Y78:Y79)</f>
        <v>19</v>
      </c>
      <c r="B79" s="425"/>
      <c r="C79" s="426"/>
      <c r="D79" s="427"/>
      <c r="E79" s="428"/>
      <c r="F79" s="428"/>
      <c r="G79" s="453"/>
      <c r="H79" s="434"/>
      <c r="I79" s="435"/>
      <c r="J79" s="433"/>
      <c r="K79" s="434"/>
      <c r="L79" s="435"/>
      <c r="M79" s="433"/>
      <c r="N79" s="434"/>
      <c r="O79" s="435"/>
      <c r="P79" s="433"/>
      <c r="Q79" s="434"/>
      <c r="R79" s="435"/>
      <c r="S79" s="433"/>
      <c r="T79" s="434"/>
      <c r="U79" s="435"/>
      <c r="V79" s="433"/>
      <c r="W79" s="434"/>
      <c r="X79" s="436"/>
      <c r="Y79" s="304"/>
      <c r="Z79" s="305"/>
      <c r="AA79" s="306"/>
      <c r="AB79" s="274"/>
    </row>
    <row r="80" spans="1:28" ht="14.25" thickBot="1" thickTop="1">
      <c r="A80" s="454" t="s">
        <v>206</v>
      </c>
      <c r="B80" s="455"/>
      <c r="C80" s="456"/>
      <c r="D80" s="455"/>
      <c r="E80" s="455"/>
      <c r="F80" s="455"/>
      <c r="G80" s="457"/>
      <c r="H80" s="458">
        <f>SUM(G72:I79)</f>
        <v>0</v>
      </c>
      <c r="I80" s="459"/>
      <c r="J80" s="460"/>
      <c r="K80" s="458">
        <f>SUM(J72:L79)</f>
        <v>0</v>
      </c>
      <c r="L80" s="459"/>
      <c r="M80" s="460"/>
      <c r="N80" s="458">
        <f>SUM(M72:O79)</f>
        <v>0</v>
      </c>
      <c r="O80" s="459"/>
      <c r="P80" s="460"/>
      <c r="Q80" s="458">
        <f>SUM(P72:R79)</f>
        <v>5</v>
      </c>
      <c r="R80" s="459"/>
      <c r="S80" s="460"/>
      <c r="T80" s="458">
        <f>SUM(S72:U79)+3</f>
        <v>3</v>
      </c>
      <c r="U80" s="459"/>
      <c r="V80" s="460"/>
      <c r="W80" s="458">
        <f>SUM(V72:X79)</f>
        <v>0</v>
      </c>
      <c r="X80" s="461"/>
      <c r="Y80" s="462">
        <f>SUM(G80:X80)</f>
        <v>8</v>
      </c>
      <c r="Z80" s="28" t="s">
        <v>207</v>
      </c>
      <c r="AA80" s="317"/>
      <c r="AB80" s="452"/>
    </row>
    <row r="81" spans="1:28" ht="13.5" thickBot="1">
      <c r="A81" s="372" t="s">
        <v>208</v>
      </c>
      <c r="B81" s="337"/>
      <c r="C81" s="463"/>
      <c r="D81" s="337"/>
      <c r="E81" s="337"/>
      <c r="F81" s="337"/>
      <c r="G81" s="464"/>
      <c r="H81" s="333">
        <f>H$56-H80</f>
        <v>9</v>
      </c>
      <c r="I81" s="465"/>
      <c r="J81" s="466"/>
      <c r="K81" s="333">
        <f>K$56-K80</f>
        <v>1</v>
      </c>
      <c r="L81" s="465"/>
      <c r="M81" s="466"/>
      <c r="N81" s="333">
        <f>N$56-N80</f>
        <v>6</v>
      </c>
      <c r="O81" s="465"/>
      <c r="P81" s="466"/>
      <c r="Q81" s="333">
        <f>Q$56-Q80</f>
        <v>6</v>
      </c>
      <c r="R81" s="465"/>
      <c r="S81" s="466"/>
      <c r="T81" s="333">
        <f>T$56-T80</f>
        <v>24</v>
      </c>
      <c r="U81" s="465"/>
      <c r="V81" s="466"/>
      <c r="W81" s="333">
        <f>W$56-W80</f>
        <v>15</v>
      </c>
      <c r="X81" s="465"/>
      <c r="Y81" s="467">
        <f>H81+K81+N81+Q81+T81+W81</f>
        <v>61</v>
      </c>
      <c r="Z81" s="37">
        <f>I81+L81+O81+R81+U81+X81</f>
        <v>0</v>
      </c>
      <c r="AA81" s="317"/>
      <c r="AB81" s="235"/>
    </row>
    <row r="82" spans="1:28" ht="13.5" thickBot="1">
      <c r="A82" s="339" t="s">
        <v>209</v>
      </c>
      <c r="B82" s="340"/>
      <c r="C82" s="341"/>
      <c r="D82" s="340"/>
      <c r="E82" s="340"/>
      <c r="F82" s="340"/>
      <c r="G82" s="353"/>
      <c r="H82" s="145">
        <f>H55+H80+H81</f>
        <v>30</v>
      </c>
      <c r="I82" s="344"/>
      <c r="J82" s="355"/>
      <c r="K82" s="145">
        <f>K55+K80+K81</f>
        <v>30</v>
      </c>
      <c r="L82" s="344"/>
      <c r="M82" s="12"/>
      <c r="N82" s="145">
        <f>N55+N80+N81</f>
        <v>30</v>
      </c>
      <c r="O82" s="13"/>
      <c r="P82" s="12"/>
      <c r="Q82" s="145">
        <f>Q55+Q80+Q81</f>
        <v>30</v>
      </c>
      <c r="R82" s="13"/>
      <c r="S82" s="12"/>
      <c r="T82" s="145">
        <f>T55+T80+T81</f>
        <v>30</v>
      </c>
      <c r="U82" s="13"/>
      <c r="V82" s="12"/>
      <c r="W82" s="145">
        <f>W55+W80+W81</f>
        <v>30</v>
      </c>
      <c r="X82" s="356"/>
      <c r="Y82" s="468">
        <f>SUM(G82:X82)</f>
        <v>180</v>
      </c>
      <c r="Z82" s="469"/>
      <c r="AA82" s="470"/>
      <c r="AB82" s="359"/>
    </row>
    <row r="84" spans="1:28" ht="12.75">
      <c r="A84" s="361" t="s">
        <v>180</v>
      </c>
      <c r="B84" s="362" t="s">
        <v>181</v>
      </c>
      <c r="C84" s="362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  <c r="O84" s="362"/>
      <c r="P84" s="362"/>
      <c r="Q84" s="362"/>
      <c r="R84" s="362"/>
      <c r="S84" s="362"/>
      <c r="T84" s="362"/>
      <c r="U84" s="362"/>
      <c r="V84" s="362"/>
      <c r="W84" s="362"/>
      <c r="X84" s="362"/>
      <c r="Y84" s="362"/>
      <c r="Z84" s="362"/>
      <c r="AA84" s="362"/>
      <c r="AB84" s="362"/>
    </row>
    <row r="85" spans="1:4" ht="12.75">
      <c r="A85" s="360"/>
      <c r="B85" s="1" t="s">
        <v>240</v>
      </c>
      <c r="C85" s="3"/>
      <c r="D85" s="3"/>
    </row>
    <row r="86" spans="1:4" ht="12.75">
      <c r="A86" s="360"/>
      <c r="B86" s="3" t="s">
        <v>210</v>
      </c>
      <c r="C86" s="3"/>
      <c r="D86" s="3"/>
    </row>
    <row r="87" spans="1:4" ht="13.5" thickBot="1">
      <c r="A87" s="360"/>
      <c r="B87" s="3"/>
      <c r="C87" s="3"/>
      <c r="D87" s="3"/>
    </row>
    <row r="88" spans="1:25" ht="16.5" thickBot="1">
      <c r="A88" s="2" t="s">
        <v>241</v>
      </c>
      <c r="R88" s="372" t="s">
        <v>183</v>
      </c>
      <c r="S88" s="373"/>
      <c r="T88" s="373"/>
      <c r="U88" s="373"/>
      <c r="V88" s="373"/>
      <c r="W88" s="373"/>
      <c r="X88" s="373"/>
      <c r="Y88" s="374">
        <f>SUM(Y92:Y96)</f>
        <v>69</v>
      </c>
    </row>
    <row r="89" spans="1:27" ht="16.5" thickBot="1">
      <c r="A89" s="375" t="s">
        <v>242</v>
      </c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</row>
    <row r="90" spans="1:28" ht="13.5" thickBot="1">
      <c r="A90" s="5" t="s">
        <v>1</v>
      </c>
      <c r="B90" s="6"/>
      <c r="C90" s="7"/>
      <c r="D90" s="8" t="s">
        <v>2</v>
      </c>
      <c r="E90" s="9"/>
      <c r="F90" s="9"/>
      <c r="G90" s="10" t="s">
        <v>220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11"/>
      <c r="Z90" s="12" t="s">
        <v>3</v>
      </c>
      <c r="AA90" s="13"/>
      <c r="AB90" s="14"/>
    </row>
    <row r="91" spans="1:28" ht="13.5" thickBot="1">
      <c r="A91" s="15" t="s">
        <v>4</v>
      </c>
      <c r="B91" s="377"/>
      <c r="C91" s="378"/>
      <c r="D91" s="18" t="s">
        <v>6</v>
      </c>
      <c r="E91" s="19" t="s">
        <v>184</v>
      </c>
      <c r="F91" s="19" t="s">
        <v>185</v>
      </c>
      <c r="G91" s="20"/>
      <c r="H91" s="21">
        <v>1</v>
      </c>
      <c r="I91" s="22"/>
      <c r="J91" s="23"/>
      <c r="K91" s="21">
        <v>2</v>
      </c>
      <c r="L91" s="22"/>
      <c r="M91" s="23"/>
      <c r="N91" s="21">
        <v>3</v>
      </c>
      <c r="O91" s="22"/>
      <c r="P91" s="23"/>
      <c r="Q91" s="21">
        <v>4</v>
      </c>
      <c r="R91" s="22"/>
      <c r="S91" s="23"/>
      <c r="T91" s="21">
        <v>5</v>
      </c>
      <c r="U91" s="22"/>
      <c r="V91" s="23"/>
      <c r="W91" s="21">
        <v>6</v>
      </c>
      <c r="X91" s="24"/>
      <c r="Y91" s="25" t="s">
        <v>8</v>
      </c>
      <c r="Z91" s="18" t="s">
        <v>9</v>
      </c>
      <c r="AA91" s="26" t="s">
        <v>10</v>
      </c>
      <c r="AB91" s="27" t="s">
        <v>11</v>
      </c>
    </row>
    <row r="92" spans="1:28" ht="13.5" thickTop="1">
      <c r="A92" s="14" t="s">
        <v>186</v>
      </c>
      <c r="B92" s="471" t="s">
        <v>187</v>
      </c>
      <c r="C92" s="472"/>
      <c r="D92" s="473"/>
      <c r="E92" s="474"/>
      <c r="F92" s="474"/>
      <c r="G92" s="475"/>
      <c r="H92" s="476"/>
      <c r="I92" s="477"/>
      <c r="J92" s="478"/>
      <c r="K92" s="476"/>
      <c r="L92" s="477"/>
      <c r="M92" s="478"/>
      <c r="N92" s="476"/>
      <c r="O92" s="477"/>
      <c r="P92" s="478"/>
      <c r="Q92" s="476"/>
      <c r="R92" s="477"/>
      <c r="S92" s="478"/>
      <c r="T92" s="476"/>
      <c r="U92" s="477"/>
      <c r="V92" s="478"/>
      <c r="W92" s="476"/>
      <c r="X92" s="479"/>
      <c r="Y92" s="82">
        <f>SUM(G92:X92)</f>
        <v>0</v>
      </c>
      <c r="Z92" s="83">
        <v>5</v>
      </c>
      <c r="AA92" s="84"/>
      <c r="AB92" s="480"/>
    </row>
    <row r="93" spans="1:28" ht="12.75">
      <c r="A93" s="193" t="s">
        <v>51</v>
      </c>
      <c r="B93" s="481" t="s">
        <v>211</v>
      </c>
      <c r="C93" s="482"/>
      <c r="D93" s="483"/>
      <c r="E93" s="484"/>
      <c r="F93" s="484"/>
      <c r="G93" s="485"/>
      <c r="H93" s="401"/>
      <c r="I93" s="402"/>
      <c r="J93" s="400"/>
      <c r="K93" s="401"/>
      <c r="L93" s="402"/>
      <c r="M93" s="400"/>
      <c r="N93" s="401">
        <v>8</v>
      </c>
      <c r="O93" s="402"/>
      <c r="P93" s="400"/>
      <c r="Q93" s="401">
        <v>10</v>
      </c>
      <c r="R93" s="402"/>
      <c r="S93" s="400"/>
      <c r="T93" s="401">
        <v>16</v>
      </c>
      <c r="U93" s="402"/>
      <c r="V93" s="400"/>
      <c r="W93" s="401">
        <v>16</v>
      </c>
      <c r="X93" s="486"/>
      <c r="Y93" s="161">
        <f>SUM(G93:X93)</f>
        <v>50</v>
      </c>
      <c r="Z93" s="162">
        <v>5</v>
      </c>
      <c r="AA93" s="163">
        <v>5</v>
      </c>
      <c r="AB93" s="487" t="s">
        <v>212</v>
      </c>
    </row>
    <row r="94" spans="1:28" ht="16.5" thickBot="1">
      <c r="A94" s="179">
        <f>SUM(Y92:Y94)</f>
        <v>60</v>
      </c>
      <c r="B94" s="488" t="s">
        <v>213</v>
      </c>
      <c r="C94" s="489"/>
      <c r="D94" s="490"/>
      <c r="E94" s="491"/>
      <c r="F94" s="491"/>
      <c r="G94" s="492"/>
      <c r="H94" s="493">
        <v>5</v>
      </c>
      <c r="I94" s="494"/>
      <c r="J94" s="495"/>
      <c r="K94" s="493"/>
      <c r="L94" s="494"/>
      <c r="M94" s="495"/>
      <c r="N94" s="493"/>
      <c r="O94" s="494"/>
      <c r="P94" s="495"/>
      <c r="Q94" s="493"/>
      <c r="R94" s="494"/>
      <c r="S94" s="495"/>
      <c r="T94" s="493">
        <v>5</v>
      </c>
      <c r="U94" s="494"/>
      <c r="V94" s="495"/>
      <c r="W94" s="493"/>
      <c r="X94" s="496"/>
      <c r="Y94" s="189">
        <f>SUM(G94:X94)</f>
        <v>10</v>
      </c>
      <c r="Z94" s="190">
        <v>5</v>
      </c>
      <c r="AA94" s="191">
        <v>5</v>
      </c>
      <c r="AB94" s="497" t="s">
        <v>214</v>
      </c>
    </row>
    <row r="95" spans="1:28" ht="14.25" thickTop="1">
      <c r="A95" s="439" t="s">
        <v>204</v>
      </c>
      <c r="B95" s="440" t="s">
        <v>239</v>
      </c>
      <c r="C95" s="441"/>
      <c r="D95" s="442"/>
      <c r="E95" s="443"/>
      <c r="F95" s="442"/>
      <c r="G95" s="444"/>
      <c r="H95" s="445"/>
      <c r="I95" s="446"/>
      <c r="J95" s="447"/>
      <c r="K95" s="445"/>
      <c r="L95" s="446"/>
      <c r="M95" s="447"/>
      <c r="N95" s="445"/>
      <c r="O95" s="446"/>
      <c r="P95" s="447"/>
      <c r="Q95" s="445"/>
      <c r="R95" s="446"/>
      <c r="S95" s="447"/>
      <c r="T95" s="445"/>
      <c r="U95" s="446"/>
      <c r="V95" s="447"/>
      <c r="W95" s="445"/>
      <c r="X95" s="448"/>
      <c r="Y95" s="498">
        <v>9</v>
      </c>
      <c r="Z95" s="450">
        <v>5</v>
      </c>
      <c r="AA95" s="451"/>
      <c r="AB95" s="452" t="s">
        <v>205</v>
      </c>
    </row>
    <row r="96" spans="1:28" ht="16.5" thickBot="1">
      <c r="A96" s="179">
        <f>SUM(Y95:Y96)</f>
        <v>9</v>
      </c>
      <c r="B96" s="425"/>
      <c r="C96" s="426"/>
      <c r="D96" s="427"/>
      <c r="E96" s="428"/>
      <c r="F96" s="428"/>
      <c r="G96" s="453"/>
      <c r="H96" s="434"/>
      <c r="I96" s="435"/>
      <c r="J96" s="433"/>
      <c r="K96" s="434"/>
      <c r="L96" s="435"/>
      <c r="M96" s="433"/>
      <c r="N96" s="434"/>
      <c r="O96" s="435"/>
      <c r="P96" s="433"/>
      <c r="Q96" s="434"/>
      <c r="R96" s="435"/>
      <c r="S96" s="433"/>
      <c r="T96" s="434"/>
      <c r="U96" s="435"/>
      <c r="V96" s="433"/>
      <c r="W96" s="434"/>
      <c r="X96" s="436"/>
      <c r="Y96" s="304"/>
      <c r="Z96" s="305"/>
      <c r="AA96" s="306"/>
      <c r="AB96" s="274"/>
    </row>
    <row r="97" spans="1:28" ht="14.25" thickBot="1" thickTop="1">
      <c r="A97" s="339" t="s">
        <v>206</v>
      </c>
      <c r="B97" s="340"/>
      <c r="C97" s="341"/>
      <c r="D97" s="340"/>
      <c r="E97" s="340"/>
      <c r="F97" s="340"/>
      <c r="G97" s="342"/>
      <c r="H97" s="145">
        <f>SUM(G92:I96)</f>
        <v>5</v>
      </c>
      <c r="I97" s="344"/>
      <c r="J97" s="345"/>
      <c r="K97" s="145">
        <f>SUM(J92:L96)</f>
        <v>0</v>
      </c>
      <c r="L97" s="344"/>
      <c r="M97" s="345"/>
      <c r="N97" s="145">
        <f>SUM(M92:O96)</f>
        <v>8</v>
      </c>
      <c r="O97" s="344"/>
      <c r="P97" s="345"/>
      <c r="Q97" s="145">
        <f>SUM(P92:R96)</f>
        <v>10</v>
      </c>
      <c r="R97" s="459"/>
      <c r="S97" s="460"/>
      <c r="T97" s="145">
        <f>SUM(S92:U96)</f>
        <v>21</v>
      </c>
      <c r="U97" s="344"/>
      <c r="V97" s="345"/>
      <c r="W97" s="145">
        <f>SUM(V92:X96)</f>
        <v>16</v>
      </c>
      <c r="X97" s="354"/>
      <c r="Y97" s="499">
        <f>SUM(G97:X97)</f>
        <v>60</v>
      </c>
      <c r="Z97" s="28" t="s">
        <v>207</v>
      </c>
      <c r="AA97" s="317"/>
      <c r="AB97" s="452"/>
    </row>
    <row r="98" spans="1:28" ht="13.5" thickBot="1">
      <c r="A98" s="372" t="s">
        <v>208</v>
      </c>
      <c r="B98" s="330"/>
      <c r="C98" s="331"/>
      <c r="D98" s="330"/>
      <c r="E98" s="330"/>
      <c r="F98" s="330"/>
      <c r="G98" s="464"/>
      <c r="H98" s="333">
        <f>H$56-H97</f>
        <v>4</v>
      </c>
      <c r="I98" s="465"/>
      <c r="J98" s="466"/>
      <c r="K98" s="333">
        <f>K$56-K97</f>
        <v>1</v>
      </c>
      <c r="L98" s="465"/>
      <c r="M98" s="466"/>
      <c r="N98" s="333">
        <f>N$56-N97</f>
        <v>-2</v>
      </c>
      <c r="O98" s="465"/>
      <c r="P98" s="466"/>
      <c r="Q98" s="333">
        <f>Q$56-Q97</f>
        <v>1</v>
      </c>
      <c r="R98" s="465"/>
      <c r="S98" s="466"/>
      <c r="T98" s="333">
        <f>T$56-T97</f>
        <v>6</v>
      </c>
      <c r="U98" s="465"/>
      <c r="V98" s="466"/>
      <c r="W98" s="333">
        <f>W$56-W97</f>
        <v>-1</v>
      </c>
      <c r="X98" s="465"/>
      <c r="Y98" s="467">
        <f>H98+K98+N98+Q98+T98+W98</f>
        <v>9</v>
      </c>
      <c r="Z98" s="37">
        <f>I98+L98+O98+R98+U98+X98</f>
        <v>0</v>
      </c>
      <c r="AA98" s="317"/>
      <c r="AB98" s="235"/>
    </row>
    <row r="99" spans="1:28" ht="13.5" thickBot="1">
      <c r="A99" s="339" t="s">
        <v>209</v>
      </c>
      <c r="B99" s="340"/>
      <c r="C99" s="341"/>
      <c r="D99" s="340"/>
      <c r="E99" s="340"/>
      <c r="F99" s="340"/>
      <c r="G99" s="353"/>
      <c r="H99" s="145">
        <f>H55+H97+H98</f>
        <v>30</v>
      </c>
      <c r="I99" s="344"/>
      <c r="J99" s="355"/>
      <c r="K99" s="145">
        <f>K55+K97+K98</f>
        <v>30</v>
      </c>
      <c r="L99" s="344"/>
      <c r="M99" s="12"/>
      <c r="N99" s="145">
        <f>N55+N97+N98</f>
        <v>30</v>
      </c>
      <c r="O99" s="13"/>
      <c r="P99" s="12"/>
      <c r="Q99" s="145">
        <f>Q55+Q97+Q98</f>
        <v>30</v>
      </c>
      <c r="R99" s="13"/>
      <c r="S99" s="12"/>
      <c r="T99" s="145">
        <f>T55+T97+T98</f>
        <v>30</v>
      </c>
      <c r="U99" s="13"/>
      <c r="V99" s="12"/>
      <c r="W99" s="145">
        <f>W55+W97+W98</f>
        <v>30</v>
      </c>
      <c r="X99" s="356"/>
      <c r="Y99" s="468">
        <f>SUM(G99:X99)</f>
        <v>180</v>
      </c>
      <c r="Z99" s="500" t="s">
        <v>215</v>
      </c>
      <c r="AA99" s="470"/>
      <c r="AB99" s="359"/>
    </row>
    <row r="101" spans="1:4" ht="13.5" thickBot="1">
      <c r="A101" s="360"/>
      <c r="B101" s="3"/>
      <c r="C101" s="3"/>
      <c r="D101" s="3"/>
    </row>
    <row r="102" spans="1:25" ht="16.5" thickBot="1">
      <c r="A102" s="2" t="s">
        <v>243</v>
      </c>
      <c r="R102" s="372" t="s">
        <v>183</v>
      </c>
      <c r="S102" s="373"/>
      <c r="T102" s="373"/>
      <c r="U102" s="373"/>
      <c r="V102" s="373"/>
      <c r="W102" s="373"/>
      <c r="X102" s="373"/>
      <c r="Y102" s="374">
        <f>SUM(Y106:Y110)</f>
        <v>69</v>
      </c>
    </row>
    <row r="103" spans="1:27" ht="16.5" thickBot="1">
      <c r="A103" s="375" t="s">
        <v>244</v>
      </c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376"/>
      <c r="R103" s="376"/>
      <c r="S103" s="376"/>
      <c r="T103" s="376"/>
      <c r="U103" s="376"/>
      <c r="V103" s="376"/>
      <c r="W103" s="376"/>
      <c r="X103" s="376"/>
      <c r="Y103" s="376"/>
      <c r="Z103" s="376"/>
      <c r="AA103" s="376"/>
    </row>
    <row r="104" spans="1:28" ht="13.5" thickBot="1">
      <c r="A104" s="5" t="s">
        <v>1</v>
      </c>
      <c r="B104" s="6"/>
      <c r="C104" s="7"/>
      <c r="D104" s="8" t="s">
        <v>2</v>
      </c>
      <c r="E104" s="9"/>
      <c r="F104" s="9"/>
      <c r="G104" s="10" t="s">
        <v>220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11"/>
      <c r="Z104" s="12" t="s">
        <v>3</v>
      </c>
      <c r="AA104" s="13"/>
      <c r="AB104" s="14"/>
    </row>
    <row r="105" spans="1:28" ht="13.5" thickBot="1">
      <c r="A105" s="15" t="s">
        <v>4</v>
      </c>
      <c r="B105" s="377"/>
      <c r="C105" s="378"/>
      <c r="D105" s="18" t="s">
        <v>6</v>
      </c>
      <c r="E105" s="19" t="s">
        <v>184</v>
      </c>
      <c r="F105" s="19" t="s">
        <v>185</v>
      </c>
      <c r="G105" s="20"/>
      <c r="H105" s="21">
        <v>1</v>
      </c>
      <c r="I105" s="22"/>
      <c r="J105" s="23"/>
      <c r="K105" s="21">
        <v>2</v>
      </c>
      <c r="L105" s="22"/>
      <c r="M105" s="23"/>
      <c r="N105" s="21">
        <v>3</v>
      </c>
      <c r="O105" s="22"/>
      <c r="P105" s="23"/>
      <c r="Q105" s="21">
        <v>4</v>
      </c>
      <c r="R105" s="22"/>
      <c r="S105" s="23"/>
      <c r="T105" s="21">
        <v>5</v>
      </c>
      <c r="U105" s="22"/>
      <c r="V105" s="23"/>
      <c r="W105" s="21">
        <v>6</v>
      </c>
      <c r="X105" s="24"/>
      <c r="Y105" s="25" t="s">
        <v>8</v>
      </c>
      <c r="Z105" s="18" t="s">
        <v>9</v>
      </c>
      <c r="AA105" s="26" t="s">
        <v>10</v>
      </c>
      <c r="AB105" s="27" t="s">
        <v>11</v>
      </c>
    </row>
    <row r="106" spans="1:28" ht="13.5" thickTop="1">
      <c r="A106" s="14" t="s">
        <v>186</v>
      </c>
      <c r="B106" s="471" t="s">
        <v>187</v>
      </c>
      <c r="C106" s="501"/>
      <c r="D106" s="502"/>
      <c r="E106" s="503"/>
      <c r="F106" s="503"/>
      <c r="G106" s="475"/>
      <c r="H106" s="476"/>
      <c r="I106" s="477"/>
      <c r="J106" s="478"/>
      <c r="K106" s="476"/>
      <c r="L106" s="477"/>
      <c r="M106" s="478"/>
      <c r="N106" s="476"/>
      <c r="O106" s="477"/>
      <c r="P106" s="478"/>
      <c r="Q106" s="476"/>
      <c r="R106" s="477"/>
      <c r="S106" s="478"/>
      <c r="T106" s="476"/>
      <c r="U106" s="477"/>
      <c r="V106" s="478"/>
      <c r="W106" s="476"/>
      <c r="X106" s="479"/>
      <c r="Y106" s="82">
        <v>0</v>
      </c>
      <c r="Z106" s="83"/>
      <c r="AA106" s="84"/>
      <c r="AB106" s="452"/>
    </row>
    <row r="107" spans="1:28" ht="12.75">
      <c r="A107" s="193" t="s">
        <v>51</v>
      </c>
      <c r="B107" s="481" t="s">
        <v>216</v>
      </c>
      <c r="C107" s="482"/>
      <c r="D107" s="483"/>
      <c r="E107" s="484"/>
      <c r="F107" s="484"/>
      <c r="G107" s="396"/>
      <c r="H107" s="397"/>
      <c r="I107" s="398"/>
      <c r="J107" s="399"/>
      <c r="K107" s="397"/>
      <c r="L107" s="398"/>
      <c r="M107" s="399"/>
      <c r="N107" s="397"/>
      <c r="O107" s="398"/>
      <c r="P107" s="399"/>
      <c r="Q107" s="397"/>
      <c r="R107" s="398"/>
      <c r="S107" s="399"/>
      <c r="T107" s="397"/>
      <c r="U107" s="398"/>
      <c r="V107" s="399"/>
      <c r="W107" s="397"/>
      <c r="X107" s="403"/>
      <c r="Y107" s="161">
        <v>0</v>
      </c>
      <c r="Z107" s="162"/>
      <c r="AA107" s="163"/>
      <c r="AB107" s="504"/>
    </row>
    <row r="108" spans="1:28" ht="16.5" thickBot="1">
      <c r="A108" s="179">
        <f>SUM(Y106:Y108)</f>
        <v>42</v>
      </c>
      <c r="B108" s="488" t="s">
        <v>217</v>
      </c>
      <c r="C108" s="489"/>
      <c r="D108" s="490"/>
      <c r="E108" s="491"/>
      <c r="F108" s="491"/>
      <c r="G108" s="492"/>
      <c r="H108" s="493"/>
      <c r="I108" s="494"/>
      <c r="J108" s="495"/>
      <c r="K108" s="493"/>
      <c r="L108" s="494"/>
      <c r="M108" s="495"/>
      <c r="N108" s="493"/>
      <c r="O108" s="494"/>
      <c r="P108" s="495"/>
      <c r="Q108" s="493"/>
      <c r="R108" s="494"/>
      <c r="S108" s="495"/>
      <c r="T108" s="493"/>
      <c r="U108" s="494"/>
      <c r="V108" s="495"/>
      <c r="W108" s="493"/>
      <c r="X108" s="496"/>
      <c r="Y108" s="189">
        <v>42</v>
      </c>
      <c r="Z108" s="190">
        <v>5</v>
      </c>
      <c r="AA108" s="191">
        <v>5</v>
      </c>
      <c r="AB108" s="505" t="s">
        <v>218</v>
      </c>
    </row>
    <row r="109" spans="1:28" ht="13.5" thickTop="1">
      <c r="A109" s="439" t="s">
        <v>204</v>
      </c>
      <c r="B109" s="440" t="s">
        <v>239</v>
      </c>
      <c r="C109" s="441"/>
      <c r="D109" s="442"/>
      <c r="E109" s="442"/>
      <c r="F109" s="506"/>
      <c r="G109" s="444"/>
      <c r="H109" s="445"/>
      <c r="I109" s="446"/>
      <c r="J109" s="447"/>
      <c r="K109" s="445"/>
      <c r="L109" s="446"/>
      <c r="M109" s="447"/>
      <c r="N109" s="445"/>
      <c r="O109" s="446"/>
      <c r="P109" s="447"/>
      <c r="Q109" s="445"/>
      <c r="R109" s="446"/>
      <c r="S109" s="447"/>
      <c r="T109" s="445"/>
      <c r="U109" s="446"/>
      <c r="V109" s="447"/>
      <c r="W109" s="445"/>
      <c r="X109" s="448"/>
      <c r="Y109" s="449">
        <v>27</v>
      </c>
      <c r="Z109" s="450">
        <v>5</v>
      </c>
      <c r="AA109" s="451">
        <v>5</v>
      </c>
      <c r="AB109" s="452" t="s">
        <v>205</v>
      </c>
    </row>
    <row r="110" spans="1:28" ht="16.5" thickBot="1">
      <c r="A110" s="179">
        <f>SUM(Y109:Y110)</f>
        <v>27</v>
      </c>
      <c r="B110" s="425"/>
      <c r="C110" s="426"/>
      <c r="D110" s="427"/>
      <c r="E110" s="427"/>
      <c r="F110" s="507"/>
      <c r="G110" s="453"/>
      <c r="H110" s="434"/>
      <c r="I110" s="435"/>
      <c r="J110" s="433"/>
      <c r="K110" s="434"/>
      <c r="L110" s="435"/>
      <c r="M110" s="433"/>
      <c r="N110" s="434"/>
      <c r="O110" s="435"/>
      <c r="P110" s="433"/>
      <c r="Q110" s="434"/>
      <c r="R110" s="435"/>
      <c r="S110" s="433"/>
      <c r="T110" s="434"/>
      <c r="U110" s="435"/>
      <c r="V110" s="433"/>
      <c r="W110" s="434"/>
      <c r="X110" s="436"/>
      <c r="Y110" s="304"/>
      <c r="Z110" s="305"/>
      <c r="AA110" s="306"/>
      <c r="AB110" s="274"/>
    </row>
    <row r="111" spans="1:28" ht="14.25" thickBot="1" thickTop="1">
      <c r="A111" s="339" t="s">
        <v>206</v>
      </c>
      <c r="B111" s="340"/>
      <c r="C111" s="341"/>
      <c r="D111" s="340"/>
      <c r="E111" s="340"/>
      <c r="F111" s="340"/>
      <c r="G111" s="342"/>
      <c r="H111" s="145">
        <f>SUM(G106:I110)</f>
        <v>0</v>
      </c>
      <c r="I111" s="344"/>
      <c r="J111" s="345"/>
      <c r="K111" s="145">
        <f>SUM(J106:L110)</f>
        <v>0</v>
      </c>
      <c r="L111" s="344"/>
      <c r="M111" s="345"/>
      <c r="N111" s="145">
        <f>SUM(M106:O110)</f>
        <v>0</v>
      </c>
      <c r="O111" s="344"/>
      <c r="P111" s="345"/>
      <c r="Q111" s="145">
        <f>SUM(P106:R110)</f>
        <v>0</v>
      </c>
      <c r="R111" s="459"/>
      <c r="S111" s="460"/>
      <c r="T111" s="145">
        <f>SUM(S106:U110)</f>
        <v>0</v>
      </c>
      <c r="U111" s="344"/>
      <c r="V111" s="345"/>
      <c r="W111" s="145">
        <f>SUM(V106:X110)</f>
        <v>0</v>
      </c>
      <c r="X111" s="354"/>
      <c r="Y111" s="499">
        <f>SUM(G111:X111)</f>
        <v>0</v>
      </c>
      <c r="Z111" s="28" t="s">
        <v>207</v>
      </c>
      <c r="AA111" s="317"/>
      <c r="AB111" s="452"/>
    </row>
    <row r="112" spans="1:28" ht="13.5" thickBot="1">
      <c r="A112" s="372" t="s">
        <v>208</v>
      </c>
      <c r="B112" s="330"/>
      <c r="C112" s="331"/>
      <c r="D112" s="330"/>
      <c r="E112" s="330"/>
      <c r="F112" s="330"/>
      <c r="G112" s="464"/>
      <c r="H112" s="333">
        <f>H$56-H111</f>
        <v>9</v>
      </c>
      <c r="I112" s="465"/>
      <c r="J112" s="466"/>
      <c r="K112" s="333">
        <f>K$56-K111</f>
        <v>1</v>
      </c>
      <c r="L112" s="465"/>
      <c r="M112" s="466"/>
      <c r="N112" s="333">
        <f>N$56-N111</f>
        <v>6</v>
      </c>
      <c r="O112" s="465"/>
      <c r="P112" s="466"/>
      <c r="Q112" s="333">
        <f>Q$56-Q111</f>
        <v>11</v>
      </c>
      <c r="R112" s="465"/>
      <c r="S112" s="466"/>
      <c r="T112" s="333">
        <f>T$56-T111</f>
        <v>27</v>
      </c>
      <c r="U112" s="465"/>
      <c r="V112" s="466"/>
      <c r="W112" s="333">
        <f>W$56-W111</f>
        <v>15</v>
      </c>
      <c r="X112" s="465"/>
      <c r="Y112" s="467">
        <f>H112+K112+N112+Q112+T112+W112</f>
        <v>69</v>
      </c>
      <c r="Z112" s="37">
        <f>I112+L112+O112+R112+U112+X112</f>
        <v>0</v>
      </c>
      <c r="AA112" s="317"/>
      <c r="AB112" s="235"/>
    </row>
    <row r="113" spans="1:28" ht="13.5" thickBot="1">
      <c r="A113" s="339" t="s">
        <v>209</v>
      </c>
      <c r="B113" s="340"/>
      <c r="C113" s="341"/>
      <c r="D113" s="340"/>
      <c r="E113" s="340"/>
      <c r="F113" s="340"/>
      <c r="G113" s="353"/>
      <c r="H113" s="145">
        <f>H55+H111+H112</f>
        <v>30</v>
      </c>
      <c r="I113" s="344"/>
      <c r="J113" s="355"/>
      <c r="K113" s="145">
        <f>K55+K111+K112</f>
        <v>30</v>
      </c>
      <c r="L113" s="344"/>
      <c r="M113" s="12"/>
      <c r="N113" s="145">
        <f>N55+N111+N112</f>
        <v>30</v>
      </c>
      <c r="O113" s="13"/>
      <c r="P113" s="12"/>
      <c r="Q113" s="145">
        <f>Q55+Q111+Q112</f>
        <v>30</v>
      </c>
      <c r="R113" s="13"/>
      <c r="S113" s="12"/>
      <c r="T113" s="145">
        <f>T55+T111+T112</f>
        <v>30</v>
      </c>
      <c r="U113" s="13"/>
      <c r="V113" s="12"/>
      <c r="W113" s="145">
        <f>W55+W111+W112</f>
        <v>30</v>
      </c>
      <c r="X113" s="356"/>
      <c r="Y113" s="468">
        <f>SUM(G113:X113)</f>
        <v>180</v>
      </c>
      <c r="Z113" s="469"/>
      <c r="AA113" s="470"/>
      <c r="AB113" s="359"/>
    </row>
    <row r="115" ht="12.75">
      <c r="A115" s="361"/>
    </row>
    <row r="124" ht="12.75">
      <c r="A124" s="508"/>
    </row>
  </sheetData>
  <printOptions/>
  <pageMargins left="0.75" right="0.75" top="1" bottom="1" header="0.5" footer="0.5"/>
  <pageSetup fitToHeight="1" fitToWidth="1" horizontalDpi="600" verticalDpi="600" orientation="landscape" paperSize="9" scale="67" r:id="rId1"/>
  <headerFooter alignWithMargins="0">
    <oddHeader>&amp;L&amp;F&amp;C&amp;14A Kémia alapszak  differenciált kreditjeinek felhasználása a szakirányokban és szakirány nélkül&amp;R&amp;A</oddHeader>
    <oddFooter>&amp;LNagy Sándor&amp;C&amp;P/&amp;N&amp;R&amp;D</oddFooter>
  </headerFooter>
  <rowBreaks count="2" manualBreakCount="2">
    <brk id="33" max="25" man="1"/>
    <brk id="6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Sandor</dc:creator>
  <cp:keywords/>
  <dc:description/>
  <cp:lastModifiedBy>Nagy Sandor</cp:lastModifiedBy>
  <dcterms:created xsi:type="dcterms:W3CDTF">2007-08-30T16:57:05Z</dcterms:created>
  <dcterms:modified xsi:type="dcterms:W3CDTF">2009-09-04T04:16:06Z</dcterms:modified>
  <cp:category/>
  <cp:version/>
  <cp:contentType/>
  <cp:contentStatus/>
</cp:coreProperties>
</file>